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S\Downloads\"/>
    </mc:Choice>
  </mc:AlternateContent>
  <xr:revisionPtr revIDLastSave="0" documentId="13_ncr:1_{DA47D62B-7057-42C1-8279-3FDDB082D3CD}" xr6:coauthVersionLast="47" xr6:coauthVersionMax="47" xr10:uidLastSave="{00000000-0000-0000-0000-000000000000}"/>
  <bookViews>
    <workbookView xWindow="16020" yWindow="0" windowWidth="22485" windowHeight="20985" tabRatio="781" xr2:uid="{00000000-000D-0000-FFFF-FFFF00000000}"/>
  </bookViews>
  <sheets>
    <sheet name="p01pok" sheetId="1" r:id="rId1"/>
    <sheet name="p1course" sheetId="2" r:id="rId2"/>
    <sheet name="p2out1" sheetId="3" r:id="rId3"/>
    <sheet name="p3str1" sheetId="4" r:id="rId4"/>
    <sheet name="p7aptitude" sheetId="9" r:id="rId5"/>
    <sheet name="key" sheetId="12" r:id="rId6"/>
    <sheet name="รายชื่อนักเรียน" sheetId="14" r:id="rId7"/>
    <sheet name="สำรอง ประเมินสมรรถนะ" sheetId="15" r:id="rId8"/>
  </sheets>
  <definedNames>
    <definedName name="_xlnm.Print_Area" localSheetId="4">p7aptitude!$A$1:$O$244</definedName>
    <definedName name="_xlnm.Print_Area" localSheetId="7">'สำรอง ประเมินสมรรถนะ'!$A$1:$O$244</definedName>
    <definedName name="_xlnm.Print_Titles" localSheetId="4">p7aptitude!$1:$9</definedName>
    <definedName name="_xlnm.Print_Titles" localSheetId="7">'สำรอง ประเมินสมรรถนะ'!$1:$9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  <c r="D33" i="1"/>
  <c r="D29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E35" i="1"/>
  <c r="C34" i="1"/>
  <c r="C33" i="1"/>
  <c r="A33" i="1"/>
  <c r="X7" i="12" s="1"/>
  <c r="B10" i="1"/>
  <c r="L43" i="1"/>
  <c r="Y1" i="1"/>
  <c r="A31" i="1"/>
  <c r="X6" i="12" s="1"/>
  <c r="A29" i="1"/>
  <c r="A27" i="1"/>
  <c r="A25" i="1"/>
  <c r="A23" i="1"/>
  <c r="A21" i="1"/>
  <c r="D21" i="1"/>
  <c r="A1" i="9"/>
  <c r="Y12" i="4"/>
  <c r="O34" i="1" l="1"/>
  <c r="R34" i="1"/>
  <c r="U34" i="1"/>
  <c r="V34" i="1"/>
  <c r="N34" i="1"/>
  <c r="K34" i="1"/>
  <c r="M34" i="1"/>
  <c r="S34" i="1"/>
  <c r="P34" i="1"/>
  <c r="Q34" i="1"/>
  <c r="T34" i="1"/>
  <c r="L34" i="1"/>
  <c r="M50" i="15"/>
  <c r="L50" i="15"/>
  <c r="K50" i="15"/>
  <c r="M49" i="15"/>
  <c r="L49" i="15"/>
  <c r="K49" i="15"/>
  <c r="M48" i="15"/>
  <c r="L48" i="15"/>
  <c r="K48" i="15"/>
  <c r="K47" i="15"/>
  <c r="L47" i="15" s="1"/>
  <c r="M46" i="15"/>
  <c r="L46" i="15"/>
  <c r="K46" i="15"/>
  <c r="K45" i="15"/>
  <c r="M45" i="15" s="1"/>
  <c r="K44" i="15"/>
  <c r="M44" i="15" s="1"/>
  <c r="K43" i="15"/>
  <c r="M43" i="15" s="1"/>
  <c r="K42" i="15"/>
  <c r="M42" i="15" s="1"/>
  <c r="M41" i="15"/>
  <c r="L41" i="15"/>
  <c r="K41" i="15"/>
  <c r="L40" i="15"/>
  <c r="K40" i="15"/>
  <c r="M40" i="15" s="1"/>
  <c r="K39" i="15"/>
  <c r="L39" i="15" s="1"/>
  <c r="M38" i="15"/>
  <c r="L38" i="15"/>
  <c r="K38" i="15"/>
  <c r="K37" i="15"/>
  <c r="L37" i="15" s="1"/>
  <c r="M36" i="15"/>
  <c r="L36" i="15"/>
  <c r="K36" i="15"/>
  <c r="K35" i="15"/>
  <c r="L35" i="15" s="1"/>
  <c r="K34" i="15"/>
  <c r="M34" i="15" s="1"/>
  <c r="M33" i="15"/>
  <c r="K33" i="15"/>
  <c r="L33" i="15" s="1"/>
  <c r="M32" i="15"/>
  <c r="L32" i="15"/>
  <c r="K32" i="15"/>
  <c r="K31" i="15"/>
  <c r="M31" i="15" s="1"/>
  <c r="L30" i="15"/>
  <c r="K30" i="15"/>
  <c r="M30" i="15" s="1"/>
  <c r="K29" i="15"/>
  <c r="M29" i="15" s="1"/>
  <c r="K28" i="15"/>
  <c r="M28" i="15" s="1"/>
  <c r="K27" i="15"/>
  <c r="L27" i="15" s="1"/>
  <c r="M26" i="15"/>
  <c r="L26" i="15"/>
  <c r="K26" i="15"/>
  <c r="M25" i="15"/>
  <c r="K25" i="15"/>
  <c r="L25" i="15" s="1"/>
  <c r="M24" i="15"/>
  <c r="L24" i="15"/>
  <c r="K24" i="15"/>
  <c r="K23" i="15"/>
  <c r="M23" i="15" s="1"/>
  <c r="M22" i="15"/>
  <c r="L22" i="15"/>
  <c r="K22" i="15"/>
  <c r="M21" i="15"/>
  <c r="L21" i="15"/>
  <c r="K21" i="15"/>
  <c r="K20" i="15"/>
  <c r="M20" i="15" s="1"/>
  <c r="K19" i="15"/>
  <c r="L19" i="15" s="1"/>
  <c r="K18" i="15"/>
  <c r="M18" i="15" s="1"/>
  <c r="M17" i="15"/>
  <c r="K17" i="15"/>
  <c r="L17" i="15" s="1"/>
  <c r="M16" i="15"/>
  <c r="L16" i="15"/>
  <c r="K16" i="15"/>
  <c r="K15" i="15"/>
  <c r="L15" i="15" s="1"/>
  <c r="M14" i="15"/>
  <c r="L14" i="15"/>
  <c r="K14" i="15"/>
  <c r="K13" i="15"/>
  <c r="L13" i="15" s="1"/>
  <c r="K12" i="15"/>
  <c r="M12" i="15" s="1"/>
  <c r="K11" i="15"/>
  <c r="L11" i="15" s="1"/>
  <c r="D34" i="1" l="1"/>
  <c r="M13" i="15"/>
  <c r="L18" i="15"/>
  <c r="L28" i="15"/>
  <c r="M37" i="15"/>
  <c r="L42" i="15"/>
  <c r="L29" i="15"/>
  <c r="L20" i="15"/>
  <c r="L34" i="15"/>
  <c r="L44" i="15"/>
  <c r="L45" i="15"/>
  <c r="L12" i="15"/>
  <c r="L23" i="15"/>
  <c r="L43" i="15"/>
  <c r="M11" i="15"/>
  <c r="M19" i="15"/>
  <c r="M27" i="15"/>
  <c r="M35" i="15"/>
  <c r="M47" i="15"/>
  <c r="L31" i="15"/>
  <c r="M15" i="15"/>
  <c r="M39" i="15"/>
  <c r="N6" i="2" l="1"/>
  <c r="D27" i="1"/>
  <c r="C27" i="1"/>
  <c r="D25" i="1"/>
  <c r="C26" i="1"/>
  <c r="D23" i="1"/>
  <c r="D35" i="1" s="1"/>
  <c r="C23" i="1"/>
  <c r="C32" i="1"/>
  <c r="C31" i="1"/>
  <c r="C30" i="1"/>
  <c r="C29" i="1"/>
  <c r="C28" i="1"/>
  <c r="C25" i="1"/>
  <c r="C24" i="1"/>
  <c r="C22" i="1"/>
  <c r="C21" i="1"/>
  <c r="X1" i="12"/>
  <c r="A10" i="9" s="1" a="1"/>
  <c r="F241" i="9"/>
  <c r="G241" i="9"/>
  <c r="H241" i="9"/>
  <c r="I241" i="9"/>
  <c r="J241" i="9"/>
  <c r="K241" i="9"/>
  <c r="L241" i="9"/>
  <c r="M241" i="9"/>
  <c r="F242" i="9"/>
  <c r="G242" i="9"/>
  <c r="H242" i="9"/>
  <c r="I242" i="9"/>
  <c r="J242" i="9"/>
  <c r="K242" i="9"/>
  <c r="L242" i="9"/>
  <c r="M242" i="9"/>
  <c r="F243" i="9"/>
  <c r="G243" i="9"/>
  <c r="H243" i="9"/>
  <c r="I243" i="9"/>
  <c r="J243" i="9"/>
  <c r="K243" i="9"/>
  <c r="L243" i="9"/>
  <c r="M243" i="9"/>
  <c r="F244" i="9"/>
  <c r="G244" i="9"/>
  <c r="H244" i="9"/>
  <c r="I244" i="9"/>
  <c r="J244" i="9"/>
  <c r="K244" i="9"/>
  <c r="L244" i="9"/>
  <c r="M244" i="9"/>
  <c r="X8" i="12"/>
  <c r="X10" i="12"/>
  <c r="X4" i="12"/>
  <c r="X5" i="12"/>
  <c r="X3" i="12"/>
  <c r="X2" i="12"/>
  <c r="V32" i="1" l="1"/>
  <c r="U32" i="1"/>
  <c r="S32" i="1"/>
  <c r="O32" i="1"/>
  <c r="T32" i="1"/>
  <c r="R32" i="1"/>
  <c r="Q32" i="1"/>
  <c r="P32" i="1"/>
  <c r="K30" i="1"/>
  <c r="R28" i="1"/>
  <c r="L28" i="1"/>
  <c r="K28" i="1"/>
  <c r="K26" i="1"/>
  <c r="L26" i="1"/>
  <c r="M26" i="1"/>
  <c r="L24" i="1"/>
  <c r="K24" i="1"/>
  <c r="M24" i="1"/>
  <c r="K22" i="1"/>
  <c r="L22" i="1"/>
  <c r="F10" i="9"/>
  <c r="G10" i="9"/>
  <c r="T28" i="1"/>
  <c r="P22" i="1"/>
  <c r="O22" i="1"/>
  <c r="S28" i="1"/>
  <c r="V26" i="1"/>
  <c r="U26" i="1"/>
  <c r="S26" i="1"/>
  <c r="S24" i="1"/>
  <c r="R24" i="1"/>
  <c r="Q24" i="1"/>
  <c r="P24" i="1"/>
  <c r="O24" i="1"/>
  <c r="V24" i="1"/>
  <c r="U24" i="1"/>
  <c r="T24" i="1"/>
  <c r="R26" i="1"/>
  <c r="Q26" i="1"/>
  <c r="P26" i="1"/>
  <c r="O26" i="1"/>
  <c r="T26" i="1"/>
  <c r="Q28" i="1"/>
  <c r="P28" i="1"/>
  <c r="O28" i="1"/>
  <c r="V28" i="1"/>
  <c r="U28" i="1"/>
  <c r="O30" i="1"/>
  <c r="V30" i="1"/>
  <c r="U30" i="1"/>
  <c r="P30" i="1"/>
  <c r="T30" i="1"/>
  <c r="S30" i="1"/>
  <c r="R30" i="1"/>
  <c r="Q30" i="1"/>
  <c r="V22" i="1"/>
  <c r="U22" i="1"/>
  <c r="T22" i="1"/>
  <c r="S22" i="1"/>
  <c r="R22" i="1"/>
  <c r="Q22" i="1"/>
  <c r="N26" i="1"/>
  <c r="F203" i="9"/>
  <c r="N24" i="1"/>
  <c r="M28" i="1"/>
  <c r="N28" i="1"/>
  <c r="N30" i="1"/>
  <c r="M30" i="1"/>
  <c r="L30" i="1"/>
  <c r="N32" i="1"/>
  <c r="M32" i="1"/>
  <c r="L32" i="1"/>
  <c r="K32" i="1"/>
  <c r="D32" i="1" s="1"/>
  <c r="N22" i="1"/>
  <c r="M22" i="1"/>
  <c r="H239" i="9"/>
  <c r="H236" i="9"/>
  <c r="H233" i="9"/>
  <c r="H230" i="9"/>
  <c r="H227" i="9"/>
  <c r="H224" i="9"/>
  <c r="H221" i="9"/>
  <c r="H218" i="9"/>
  <c r="H215" i="9"/>
  <c r="H212" i="9"/>
  <c r="H209" i="9"/>
  <c r="H206" i="9"/>
  <c r="I239" i="9"/>
  <c r="I236" i="9"/>
  <c r="I233" i="9"/>
  <c r="I230" i="9"/>
  <c r="I227" i="9"/>
  <c r="I224" i="9"/>
  <c r="I221" i="9"/>
  <c r="I218" i="9"/>
  <c r="I215" i="9"/>
  <c r="G239" i="9"/>
  <c r="G236" i="9"/>
  <c r="G233" i="9"/>
  <c r="G230" i="9"/>
  <c r="G227" i="9"/>
  <c r="G224" i="9"/>
  <c r="G221" i="9"/>
  <c r="G218" i="9"/>
  <c r="G215" i="9"/>
  <c r="G212" i="9"/>
  <c r="G209" i="9"/>
  <c r="G206" i="9"/>
  <c r="J204" i="9"/>
  <c r="I206" i="9"/>
  <c r="F239" i="9"/>
  <c r="F233" i="9"/>
  <c r="J225" i="9"/>
  <c r="F218" i="9"/>
  <c r="I204" i="9"/>
  <c r="I240" i="9"/>
  <c r="I237" i="9"/>
  <c r="I234" i="9"/>
  <c r="I231" i="9"/>
  <c r="I228" i="9"/>
  <c r="I225" i="9"/>
  <c r="I222" i="9"/>
  <c r="I219" i="9"/>
  <c r="I216" i="9"/>
  <c r="I213" i="9"/>
  <c r="I210" i="9"/>
  <c r="I207" i="9"/>
  <c r="H204" i="9"/>
  <c r="J240" i="9"/>
  <c r="F236" i="9"/>
  <c r="J231" i="9"/>
  <c r="F227" i="9"/>
  <c r="J222" i="9"/>
  <c r="J219" i="9"/>
  <c r="F215" i="9"/>
  <c r="F212" i="9"/>
  <c r="H240" i="9"/>
  <c r="H237" i="9"/>
  <c r="H234" i="9"/>
  <c r="H231" i="9"/>
  <c r="H228" i="9"/>
  <c r="H225" i="9"/>
  <c r="H222" i="9"/>
  <c r="H219" i="9"/>
  <c r="H216" i="9"/>
  <c r="H213" i="9"/>
  <c r="H210" i="9"/>
  <c r="H207" i="9"/>
  <c r="G204" i="9"/>
  <c r="F206" i="9"/>
  <c r="G240" i="9"/>
  <c r="G237" i="9"/>
  <c r="G234" i="9"/>
  <c r="G231" i="9"/>
  <c r="G228" i="9"/>
  <c r="G225" i="9"/>
  <c r="G222" i="9"/>
  <c r="G219" i="9"/>
  <c r="G216" i="9"/>
  <c r="G213" i="9"/>
  <c r="G210" i="9"/>
  <c r="G207" i="9"/>
  <c r="J205" i="9"/>
  <c r="F204" i="9"/>
  <c r="I209" i="9"/>
  <c r="J210" i="9"/>
  <c r="F240" i="9"/>
  <c r="K240" i="9" s="1"/>
  <c r="J238" i="9"/>
  <c r="F237" i="9"/>
  <c r="J235" i="9"/>
  <c r="F234" i="9"/>
  <c r="J232" i="9"/>
  <c r="F231" i="9"/>
  <c r="J229" i="9"/>
  <c r="F228" i="9"/>
  <c r="J226" i="9"/>
  <c r="F225" i="9"/>
  <c r="J223" i="9"/>
  <c r="F222" i="9"/>
  <c r="J220" i="9"/>
  <c r="F219" i="9"/>
  <c r="J217" i="9"/>
  <c r="F216" i="9"/>
  <c r="J214" i="9"/>
  <c r="F213" i="9"/>
  <c r="J211" i="9"/>
  <c r="F210" i="9"/>
  <c r="J208" i="9"/>
  <c r="F207" i="9"/>
  <c r="I205" i="9"/>
  <c r="J203" i="9"/>
  <c r="J207" i="9"/>
  <c r="I238" i="9"/>
  <c r="I235" i="9"/>
  <c r="I232" i="9"/>
  <c r="I229" i="9"/>
  <c r="I226" i="9"/>
  <c r="I223" i="9"/>
  <c r="I220" i="9"/>
  <c r="I217" i="9"/>
  <c r="I214" i="9"/>
  <c r="I211" i="9"/>
  <c r="I208" i="9"/>
  <c r="H205" i="9"/>
  <c r="I203" i="9"/>
  <c r="I212" i="9"/>
  <c r="F209" i="9"/>
  <c r="H238" i="9"/>
  <c r="H235" i="9"/>
  <c r="H232" i="9"/>
  <c r="H229" i="9"/>
  <c r="H226" i="9"/>
  <c r="H223" i="9"/>
  <c r="H220" i="9"/>
  <c r="H217" i="9"/>
  <c r="H214" i="9"/>
  <c r="H211" i="9"/>
  <c r="H208" i="9"/>
  <c r="G205" i="9"/>
  <c r="H203" i="9"/>
  <c r="J237" i="9"/>
  <c r="J234" i="9"/>
  <c r="F230" i="9"/>
  <c r="J228" i="9"/>
  <c r="F224" i="9"/>
  <c r="F221" i="9"/>
  <c r="J216" i="9"/>
  <c r="J213" i="9"/>
  <c r="G238" i="9"/>
  <c r="G235" i="9"/>
  <c r="G232" i="9"/>
  <c r="G229" i="9"/>
  <c r="G226" i="9"/>
  <c r="G223" i="9"/>
  <c r="G220" i="9"/>
  <c r="G217" i="9"/>
  <c r="G214" i="9"/>
  <c r="G211" i="9"/>
  <c r="G208" i="9"/>
  <c r="F205" i="9"/>
  <c r="G203" i="9"/>
  <c r="J239" i="9"/>
  <c r="F238" i="9"/>
  <c r="J236" i="9"/>
  <c r="F235" i="9"/>
  <c r="J233" i="9"/>
  <c r="F232" i="9"/>
  <c r="J230" i="9"/>
  <c r="F229" i="9"/>
  <c r="J227" i="9"/>
  <c r="F226" i="9"/>
  <c r="J224" i="9"/>
  <c r="F223" i="9"/>
  <c r="J221" i="9"/>
  <c r="F220" i="9"/>
  <c r="J218" i="9"/>
  <c r="F217" i="9"/>
  <c r="J215" i="9"/>
  <c r="F214" i="9"/>
  <c r="J212" i="9"/>
  <c r="F211" i="9"/>
  <c r="J209" i="9"/>
  <c r="F208" i="9"/>
  <c r="J206" i="9"/>
  <c r="F163" i="9"/>
  <c r="J164" i="9"/>
  <c r="G166" i="9"/>
  <c r="H169" i="9"/>
  <c r="I172" i="9"/>
  <c r="J175" i="9"/>
  <c r="F177" i="9"/>
  <c r="G180" i="9"/>
  <c r="H183" i="9"/>
  <c r="I186" i="9"/>
  <c r="F188" i="9"/>
  <c r="J189" i="9"/>
  <c r="G191" i="9"/>
  <c r="H194" i="9"/>
  <c r="I197" i="9"/>
  <c r="F199" i="9"/>
  <c r="J200" i="9"/>
  <c r="G202" i="9"/>
  <c r="G163" i="9"/>
  <c r="H166" i="9"/>
  <c r="I169" i="9"/>
  <c r="J172" i="9"/>
  <c r="F174" i="9"/>
  <c r="G177" i="9"/>
  <c r="H180" i="9"/>
  <c r="I183" i="9"/>
  <c r="F185" i="9"/>
  <c r="J186" i="9"/>
  <c r="G188" i="9"/>
  <c r="H191" i="9"/>
  <c r="I194" i="9"/>
  <c r="F196" i="9"/>
  <c r="J197" i="9"/>
  <c r="G199" i="9"/>
  <c r="H202" i="9"/>
  <c r="H163" i="9"/>
  <c r="I166" i="9"/>
  <c r="J169" i="9"/>
  <c r="F171" i="9"/>
  <c r="G174" i="9"/>
  <c r="H177" i="9"/>
  <c r="I180" i="9"/>
  <c r="F182" i="9"/>
  <c r="J183" i="9"/>
  <c r="G185" i="9"/>
  <c r="H188" i="9"/>
  <c r="I191" i="9"/>
  <c r="F193" i="9"/>
  <c r="J194" i="9"/>
  <c r="G196" i="9"/>
  <c r="H199" i="9"/>
  <c r="I202" i="9"/>
  <c r="I163" i="9"/>
  <c r="J166" i="9"/>
  <c r="F168" i="9"/>
  <c r="G171" i="9"/>
  <c r="H174" i="9"/>
  <c r="I177" i="9"/>
  <c r="F179" i="9"/>
  <c r="J180" i="9"/>
  <c r="G182" i="9"/>
  <c r="H185" i="9"/>
  <c r="I188" i="9"/>
  <c r="F190" i="9"/>
  <c r="J191" i="9"/>
  <c r="G193" i="9"/>
  <c r="H196" i="9"/>
  <c r="I199" i="9"/>
  <c r="J202" i="9"/>
  <c r="I200" i="9"/>
  <c r="H197" i="9"/>
  <c r="J192" i="9"/>
  <c r="I189" i="9"/>
  <c r="I164" i="9"/>
  <c r="H200" i="9"/>
  <c r="G197" i="9"/>
  <c r="J195" i="9"/>
  <c r="F194" i="9"/>
  <c r="I192" i="9"/>
  <c r="H189" i="9"/>
  <c r="G186" i="9"/>
  <c r="F183" i="9"/>
  <c r="J181" i="9"/>
  <c r="I178" i="9"/>
  <c r="H175" i="9"/>
  <c r="G172" i="9"/>
  <c r="J170" i="9"/>
  <c r="F169" i="9"/>
  <c r="I167" i="9"/>
  <c r="H164" i="9"/>
  <c r="F180" i="9"/>
  <c r="F166" i="9"/>
  <c r="G200" i="9"/>
  <c r="J198" i="9"/>
  <c r="F197" i="9"/>
  <c r="I195" i="9"/>
  <c r="H192" i="9"/>
  <c r="G189" i="9"/>
  <c r="F186" i="9"/>
  <c r="J184" i="9"/>
  <c r="I181" i="9"/>
  <c r="H178" i="9"/>
  <c r="G175" i="9"/>
  <c r="J173" i="9"/>
  <c r="F172" i="9"/>
  <c r="I170" i="9"/>
  <c r="H167" i="9"/>
  <c r="G164" i="9"/>
  <c r="J167" i="9"/>
  <c r="J201" i="9"/>
  <c r="F200" i="9"/>
  <c r="I198" i="9"/>
  <c r="H195" i="9"/>
  <c r="G192" i="9"/>
  <c r="F189" i="9"/>
  <c r="J187" i="9"/>
  <c r="I184" i="9"/>
  <c r="H181" i="9"/>
  <c r="G178" i="9"/>
  <c r="J176" i="9"/>
  <c r="F175" i="9"/>
  <c r="I173" i="9"/>
  <c r="H170" i="9"/>
  <c r="G167" i="9"/>
  <c r="J165" i="9"/>
  <c r="F164" i="9"/>
  <c r="I201" i="9"/>
  <c r="H198" i="9"/>
  <c r="G195" i="9"/>
  <c r="F192" i="9"/>
  <c r="J190" i="9"/>
  <c r="I187" i="9"/>
  <c r="H184" i="9"/>
  <c r="G181" i="9"/>
  <c r="J179" i="9"/>
  <c r="F178" i="9"/>
  <c r="I176" i="9"/>
  <c r="H173" i="9"/>
  <c r="G170" i="9"/>
  <c r="J168" i="9"/>
  <c r="F167" i="9"/>
  <c r="I165" i="9"/>
  <c r="F202" i="9"/>
  <c r="G194" i="9"/>
  <c r="F191" i="9"/>
  <c r="H186" i="9"/>
  <c r="G183" i="9"/>
  <c r="J178" i="9"/>
  <c r="I175" i="9"/>
  <c r="G169" i="9"/>
  <c r="H201" i="9"/>
  <c r="G198" i="9"/>
  <c r="F195" i="9"/>
  <c r="J193" i="9"/>
  <c r="I190" i="9"/>
  <c r="H187" i="9"/>
  <c r="G184" i="9"/>
  <c r="J182" i="9"/>
  <c r="F181" i="9"/>
  <c r="I179" i="9"/>
  <c r="H176" i="9"/>
  <c r="G173" i="9"/>
  <c r="J171" i="9"/>
  <c r="F170" i="9"/>
  <c r="I168" i="9"/>
  <c r="H165" i="9"/>
  <c r="G201" i="9"/>
  <c r="F198" i="9"/>
  <c r="J196" i="9"/>
  <c r="I193" i="9"/>
  <c r="H190" i="9"/>
  <c r="G187" i="9"/>
  <c r="J185" i="9"/>
  <c r="F184" i="9"/>
  <c r="I182" i="9"/>
  <c r="H179" i="9"/>
  <c r="G176" i="9"/>
  <c r="J174" i="9"/>
  <c r="F173" i="9"/>
  <c r="I171" i="9"/>
  <c r="H168" i="9"/>
  <c r="G165" i="9"/>
  <c r="H172" i="9"/>
  <c r="F201" i="9"/>
  <c r="J199" i="9"/>
  <c r="I196" i="9"/>
  <c r="H193" i="9"/>
  <c r="G190" i="9"/>
  <c r="J188" i="9"/>
  <c r="F187" i="9"/>
  <c r="I185" i="9"/>
  <c r="H182" i="9"/>
  <c r="G179" i="9"/>
  <c r="J177" i="9"/>
  <c r="F176" i="9"/>
  <c r="I174" i="9"/>
  <c r="H171" i="9"/>
  <c r="G168" i="9"/>
  <c r="F165" i="9"/>
  <c r="J163" i="9"/>
  <c r="I162" i="9"/>
  <c r="J162" i="9"/>
  <c r="H162" i="9"/>
  <c r="G162" i="9"/>
  <c r="F162" i="9"/>
  <c r="L47" i="1"/>
  <c r="J12" i="9" l="1"/>
  <c r="H10" i="9"/>
  <c r="J10" i="9"/>
  <c r="I12" i="9"/>
  <c r="H12" i="9"/>
  <c r="I10" i="9"/>
  <c r="G12" i="9"/>
  <c r="F12" i="9"/>
  <c r="J11" i="9"/>
  <c r="I11" i="9"/>
  <c r="H11" i="9"/>
  <c r="G11" i="9"/>
  <c r="F11" i="9"/>
  <c r="D30" i="1"/>
  <c r="D26" i="1"/>
  <c r="D24" i="1"/>
  <c r="J141" i="9"/>
  <c r="I159" i="9"/>
  <c r="G146" i="9"/>
  <c r="G147" i="9"/>
  <c r="J152" i="9"/>
  <c r="G150" i="9"/>
  <c r="F151" i="9"/>
  <c r="G153" i="9"/>
  <c r="J149" i="9"/>
  <c r="G151" i="9"/>
  <c r="I153" i="9"/>
  <c r="J151" i="9"/>
  <c r="G159" i="9"/>
  <c r="I148" i="9"/>
  <c r="G148" i="9"/>
  <c r="J146" i="9"/>
  <c r="H149" i="9"/>
  <c r="J156" i="9"/>
  <c r="I150" i="9"/>
  <c r="F154" i="9"/>
  <c r="I157" i="9"/>
  <c r="G154" i="9"/>
  <c r="F150" i="9"/>
  <c r="H152" i="9"/>
  <c r="G145" i="9"/>
  <c r="H146" i="9"/>
  <c r="I147" i="9"/>
  <c r="J154" i="9"/>
  <c r="H147" i="9"/>
  <c r="H160" i="9"/>
  <c r="J161" i="9"/>
  <c r="I161" i="9"/>
  <c r="G161" i="9"/>
  <c r="J153" i="9"/>
  <c r="I146" i="9"/>
  <c r="G160" i="9"/>
  <c r="H158" i="9"/>
  <c r="I156" i="9"/>
  <c r="F153" i="9"/>
  <c r="F156" i="9"/>
  <c r="H150" i="9"/>
  <c r="H157" i="9"/>
  <c r="F160" i="9"/>
  <c r="I158" i="9"/>
  <c r="G158" i="9"/>
  <c r="F152" i="9"/>
  <c r="I160" i="9"/>
  <c r="G157" i="9"/>
  <c r="J148" i="9"/>
  <c r="J159" i="9"/>
  <c r="G156" i="9"/>
  <c r="F148" i="9"/>
  <c r="I145" i="9"/>
  <c r="F145" i="9"/>
  <c r="F155" i="9"/>
  <c r="J157" i="9"/>
  <c r="H153" i="9"/>
  <c r="H154" i="9"/>
  <c r="J158" i="9"/>
  <c r="I155" i="9"/>
  <c r="G155" i="9"/>
  <c r="J150" i="9"/>
  <c r="H145" i="9"/>
  <c r="F146" i="9"/>
  <c r="J145" i="9"/>
  <c r="H161" i="9"/>
  <c r="F147" i="9"/>
  <c r="F161" i="9"/>
  <c r="I154" i="9"/>
  <c r="H155" i="9"/>
  <c r="I151" i="9"/>
  <c r="F158" i="9"/>
  <c r="F159" i="9"/>
  <c r="H156" i="9"/>
  <c r="H151" i="9"/>
  <c r="F157" i="9"/>
  <c r="I152" i="9"/>
  <c r="G152" i="9"/>
  <c r="F149" i="9"/>
  <c r="J160" i="9"/>
  <c r="H159" i="9"/>
  <c r="H148" i="9"/>
  <c r="J155" i="9"/>
  <c r="I149" i="9"/>
  <c r="G149" i="9"/>
  <c r="J147" i="9"/>
  <c r="I139" i="9"/>
  <c r="I136" i="9"/>
  <c r="F137" i="9"/>
  <c r="I138" i="9"/>
  <c r="G126" i="9"/>
  <c r="F125" i="9"/>
  <c r="F141" i="9"/>
  <c r="J134" i="9"/>
  <c r="I134" i="9"/>
  <c r="J143" i="9"/>
  <c r="G143" i="9"/>
  <c r="I135" i="9"/>
  <c r="H135" i="9"/>
  <c r="J138" i="9"/>
  <c r="H124" i="9"/>
  <c r="F133" i="9"/>
  <c r="G132" i="9"/>
  <c r="F129" i="9"/>
  <c r="G131" i="9"/>
  <c r="J140" i="9"/>
  <c r="I140" i="9"/>
  <c r="H140" i="9"/>
  <c r="G137" i="9"/>
  <c r="G130" i="9"/>
  <c r="F132" i="9"/>
  <c r="G139" i="9"/>
  <c r="H128" i="9"/>
  <c r="J133" i="9"/>
  <c r="F144" i="9"/>
  <c r="G129" i="9"/>
  <c r="J126" i="9"/>
  <c r="I131" i="9"/>
  <c r="J131" i="9"/>
  <c r="F139" i="9"/>
  <c r="I137" i="9"/>
  <c r="H137" i="9"/>
  <c r="J135" i="9"/>
  <c r="F130" i="9"/>
  <c r="I142" i="9"/>
  <c r="F140" i="9"/>
  <c r="G136" i="9"/>
  <c r="H136" i="9"/>
  <c r="F124" i="9"/>
  <c r="F131" i="9"/>
  <c r="G140" i="9"/>
  <c r="J125" i="9"/>
  <c r="F128" i="9"/>
  <c r="H133" i="9"/>
  <c r="I133" i="9"/>
  <c r="J137" i="9"/>
  <c r="F134" i="9"/>
  <c r="I132" i="9"/>
  <c r="H132" i="9"/>
  <c r="J136" i="9"/>
  <c r="I143" i="9"/>
  <c r="H126" i="9"/>
  <c r="I126" i="9"/>
  <c r="F135" i="9"/>
  <c r="G135" i="9"/>
  <c r="F136" i="9"/>
  <c r="J132" i="9"/>
  <c r="I130" i="9"/>
  <c r="H130" i="9"/>
  <c r="J128" i="9"/>
  <c r="G125" i="9"/>
  <c r="I128" i="9"/>
  <c r="H143" i="9"/>
  <c r="I124" i="9"/>
  <c r="J129" i="9"/>
  <c r="I125" i="9"/>
  <c r="J124" i="9"/>
  <c r="G138" i="9"/>
  <c r="H138" i="9"/>
  <c r="G134" i="9"/>
  <c r="J130" i="9"/>
  <c r="J144" i="9"/>
  <c r="I144" i="9"/>
  <c r="F138" i="9"/>
  <c r="I141" i="9"/>
  <c r="J139" i="9"/>
  <c r="J142" i="9"/>
  <c r="G128" i="9"/>
  <c r="G127" i="9"/>
  <c r="G124" i="9"/>
  <c r="F127" i="9"/>
  <c r="H131" i="9"/>
  <c r="G141" i="9"/>
  <c r="H141" i="9"/>
  <c r="F143" i="9"/>
  <c r="J127" i="9"/>
  <c r="H142" i="9"/>
  <c r="H129" i="9"/>
  <c r="H139" i="9"/>
  <c r="H134" i="9"/>
  <c r="I129" i="9"/>
  <c r="F142" i="9"/>
  <c r="I127" i="9"/>
  <c r="H127" i="9"/>
  <c r="F126" i="9"/>
  <c r="H125" i="9"/>
  <c r="G133" i="9"/>
  <c r="G144" i="9"/>
  <c r="H144" i="9"/>
  <c r="G142" i="9"/>
  <c r="I110" i="9"/>
  <c r="G111" i="9"/>
  <c r="H111" i="9"/>
  <c r="F112" i="9"/>
  <c r="F113" i="9"/>
  <c r="I111" i="9"/>
  <c r="F110" i="9"/>
  <c r="G113" i="9"/>
  <c r="G112" i="9"/>
  <c r="H112" i="9"/>
  <c r="I112" i="9"/>
  <c r="G110" i="9"/>
  <c r="H110" i="9"/>
  <c r="H113" i="9"/>
  <c r="I113" i="9"/>
  <c r="F111" i="9"/>
  <c r="G116" i="9"/>
  <c r="G118" i="9"/>
  <c r="I118" i="9"/>
  <c r="G122" i="9"/>
  <c r="G107" i="9"/>
  <c r="G105" i="9"/>
  <c r="G59" i="9"/>
  <c r="F62" i="9"/>
  <c r="G60" i="9"/>
  <c r="G44" i="9"/>
  <c r="G29" i="9"/>
  <c r="F120" i="9"/>
  <c r="F83" i="9"/>
  <c r="I97" i="9"/>
  <c r="I60" i="9"/>
  <c r="J70" i="9"/>
  <c r="G16" i="9"/>
  <c r="J119" i="9"/>
  <c r="H120" i="9"/>
  <c r="H122" i="9"/>
  <c r="H62" i="9"/>
  <c r="J23" i="9"/>
  <c r="H121" i="9"/>
  <c r="J121" i="9"/>
  <c r="H117" i="9"/>
  <c r="J114" i="9"/>
  <c r="H94" i="9"/>
  <c r="H52" i="9"/>
  <c r="G49" i="9"/>
  <c r="I67" i="9"/>
  <c r="F13" i="9"/>
  <c r="F22" i="9"/>
  <c r="G93" i="9"/>
  <c r="J118" i="9"/>
  <c r="I117" i="9"/>
  <c r="I114" i="9"/>
  <c r="G73" i="9"/>
  <c r="H72" i="9"/>
  <c r="H32" i="9"/>
  <c r="F14" i="9"/>
  <c r="G120" i="9"/>
  <c r="J46" i="9"/>
  <c r="H22" i="9"/>
  <c r="J123" i="9"/>
  <c r="J117" i="9"/>
  <c r="I83" i="9"/>
  <c r="F47" i="9"/>
  <c r="H81" i="9"/>
  <c r="H33" i="9"/>
  <c r="G123" i="9"/>
  <c r="I123" i="9"/>
  <c r="I122" i="9"/>
  <c r="G115" i="9"/>
  <c r="J111" i="9"/>
  <c r="J115" i="9"/>
  <c r="H46" i="9"/>
  <c r="F80" i="9"/>
  <c r="F43" i="9"/>
  <c r="J34" i="9"/>
  <c r="J35" i="9"/>
  <c r="F117" i="9"/>
  <c r="F119" i="9"/>
  <c r="J82" i="9"/>
  <c r="F114" i="9"/>
  <c r="G70" i="9"/>
  <c r="H75" i="9"/>
  <c r="J41" i="9"/>
  <c r="F33" i="9"/>
  <c r="F34" i="9"/>
  <c r="F116" i="9"/>
  <c r="J112" i="9"/>
  <c r="I24" i="9"/>
  <c r="I121" i="9"/>
  <c r="G119" i="9"/>
  <c r="I27" i="9"/>
  <c r="H119" i="9"/>
  <c r="I115" i="9"/>
  <c r="F115" i="9"/>
  <c r="H114" i="9"/>
  <c r="H50" i="9"/>
  <c r="I71" i="9"/>
  <c r="I119" i="9"/>
  <c r="H116" i="9"/>
  <c r="J116" i="9"/>
  <c r="I120" i="9"/>
  <c r="J113" i="9"/>
  <c r="H99" i="9"/>
  <c r="J106" i="9"/>
  <c r="I59" i="9"/>
  <c r="J50" i="9"/>
  <c r="I21" i="9"/>
  <c r="H29" i="9"/>
  <c r="I43" i="9"/>
  <c r="G121" i="9"/>
  <c r="F118" i="9"/>
  <c r="H118" i="9"/>
  <c r="F122" i="9"/>
  <c r="J122" i="9"/>
  <c r="J110" i="9"/>
  <c r="H115" i="9"/>
  <c r="F105" i="9"/>
  <c r="F61" i="9"/>
  <c r="G47" i="9"/>
  <c r="I30" i="9"/>
  <c r="I25" i="9"/>
  <c r="F123" i="9"/>
  <c r="H95" i="9"/>
  <c r="H123" i="9"/>
  <c r="H98" i="9"/>
  <c r="F46" i="9"/>
  <c r="I48" i="9"/>
  <c r="H34" i="9"/>
  <c r="F121" i="9"/>
  <c r="I76" i="9"/>
  <c r="J36" i="9"/>
  <c r="G117" i="9"/>
  <c r="J72" i="9"/>
  <c r="H31" i="9"/>
  <c r="I116" i="9"/>
  <c r="J120" i="9"/>
  <c r="F88" i="9"/>
  <c r="G114" i="9"/>
  <c r="I74" i="9"/>
  <c r="I79" i="9"/>
  <c r="H63" i="9"/>
  <c r="I18" i="9"/>
  <c r="G32" i="9"/>
  <c r="G109" i="9"/>
  <c r="H109" i="9"/>
  <c r="I109" i="9"/>
  <c r="F109" i="9"/>
  <c r="I15" i="9"/>
  <c r="J15" i="9"/>
  <c r="J37" i="9"/>
  <c r="G25" i="9"/>
  <c r="G35" i="9"/>
  <c r="F36" i="9"/>
  <c r="I28" i="9"/>
  <c r="H35" i="9"/>
  <c r="H36" i="9"/>
  <c r="I19" i="9"/>
  <c r="G23" i="9"/>
  <c r="H38" i="9"/>
  <c r="I33" i="9"/>
  <c r="F26" i="9"/>
  <c r="J44" i="9"/>
  <c r="F72" i="9"/>
  <c r="H66" i="9"/>
  <c r="I53" i="9"/>
  <c r="I55" i="9"/>
  <c r="H78" i="9"/>
  <c r="F68" i="9"/>
  <c r="J63" i="9"/>
  <c r="I73" i="9"/>
  <c r="H55" i="9"/>
  <c r="G56" i="9"/>
  <c r="J68" i="9"/>
  <c r="J80" i="9"/>
  <c r="I57" i="9"/>
  <c r="H68" i="9"/>
  <c r="G83" i="9"/>
  <c r="F108" i="9"/>
  <c r="F99" i="9"/>
  <c r="H85" i="9"/>
  <c r="I105" i="9"/>
  <c r="I99" i="9"/>
  <c r="F82" i="9"/>
  <c r="H84" i="9"/>
  <c r="I103" i="9"/>
  <c r="I104" i="9"/>
  <c r="F100" i="9"/>
  <c r="H89" i="9"/>
  <c r="F17" i="9"/>
  <c r="G17" i="9"/>
  <c r="F39" i="9"/>
  <c r="G28" i="9"/>
  <c r="G43" i="9"/>
  <c r="H39" i="9"/>
  <c r="I31" i="9"/>
  <c r="J14" i="9"/>
  <c r="F38" i="9"/>
  <c r="F21" i="9"/>
  <c r="H41" i="9"/>
  <c r="I38" i="9"/>
  <c r="J27" i="9"/>
  <c r="F23" i="9"/>
  <c r="J73" i="9"/>
  <c r="I69" i="9"/>
  <c r="J56" i="9"/>
  <c r="I50" i="9"/>
  <c r="F60" i="9"/>
  <c r="G71" i="9"/>
  <c r="F65" i="9"/>
  <c r="I70" i="9"/>
  <c r="F52" i="9"/>
  <c r="J54" i="9"/>
  <c r="F67" i="9"/>
  <c r="F79" i="9"/>
  <c r="H54" i="9"/>
  <c r="G65" i="9"/>
  <c r="F85" i="9"/>
  <c r="J109" i="9"/>
  <c r="G102" i="9"/>
  <c r="I88" i="9"/>
  <c r="I81" i="9"/>
  <c r="I108" i="9"/>
  <c r="F101" i="9"/>
  <c r="G84" i="9"/>
  <c r="H87" i="9"/>
  <c r="I107" i="9"/>
  <c r="J101" i="9"/>
  <c r="H92" i="9"/>
  <c r="H103" i="9"/>
  <c r="I102" i="9"/>
  <c r="H96" i="9"/>
  <c r="G97" i="9"/>
  <c r="G82" i="9"/>
  <c r="I100" i="9"/>
  <c r="I101" i="9"/>
  <c r="I98" i="9"/>
  <c r="G86" i="9"/>
  <c r="I20" i="9"/>
  <c r="G31" i="9"/>
  <c r="H42" i="9"/>
  <c r="F16" i="9"/>
  <c r="J22" i="9"/>
  <c r="H44" i="9"/>
  <c r="F29" i="9"/>
  <c r="F75" i="9"/>
  <c r="G62" i="9"/>
  <c r="I23" i="9"/>
  <c r="G34" i="9"/>
  <c r="G36" i="9"/>
  <c r="F24" i="9"/>
  <c r="J13" i="9"/>
  <c r="J30" i="9"/>
  <c r="I61" i="9"/>
  <c r="G66" i="9"/>
  <c r="G68" i="9"/>
  <c r="H76" i="9"/>
  <c r="J49" i="9"/>
  <c r="G88" i="9"/>
  <c r="I94" i="9"/>
  <c r="H86" i="9"/>
  <c r="I93" i="9"/>
  <c r="F91" i="9"/>
  <c r="F25" i="9"/>
  <c r="H14" i="9"/>
  <c r="I22" i="9"/>
  <c r="F18" i="9"/>
  <c r="F32" i="9"/>
  <c r="H69" i="9"/>
  <c r="J105" i="9"/>
  <c r="J19" i="9"/>
  <c r="I32" i="9"/>
  <c r="F28" i="9"/>
  <c r="G45" i="9"/>
  <c r="F19" i="9"/>
  <c r="I45" i="9"/>
  <c r="F27" i="9"/>
  <c r="J45" i="9"/>
  <c r="G33" i="9"/>
  <c r="G21" i="9"/>
  <c r="I16" i="9"/>
  <c r="I13" i="9"/>
  <c r="F35" i="9"/>
  <c r="H53" i="9"/>
  <c r="H47" i="9"/>
  <c r="H60" i="9"/>
  <c r="F69" i="9"/>
  <c r="F63" i="9"/>
  <c r="I47" i="9"/>
  <c r="I52" i="9"/>
  <c r="H77" i="9"/>
  <c r="H56" i="9"/>
  <c r="G67" i="9"/>
  <c r="J58" i="9"/>
  <c r="F56" i="9"/>
  <c r="J71" i="9"/>
  <c r="G52" i="9"/>
  <c r="G54" i="9"/>
  <c r="H97" i="9"/>
  <c r="H83" i="9"/>
  <c r="H100" i="9"/>
  <c r="G99" i="9"/>
  <c r="J91" i="9"/>
  <c r="F84" i="9"/>
  <c r="J108" i="9"/>
  <c r="F98" i="9"/>
  <c r="G98" i="9"/>
  <c r="J90" i="9"/>
  <c r="F86" i="9"/>
  <c r="G106" i="9"/>
  <c r="H20" i="9"/>
  <c r="J40" i="9"/>
  <c r="H15" i="9"/>
  <c r="I34" i="9"/>
  <c r="J39" i="9"/>
  <c r="G13" i="9"/>
  <c r="I41" i="9"/>
  <c r="H37" i="9"/>
  <c r="J77" i="9"/>
  <c r="H23" i="9"/>
  <c r="F42" i="9"/>
  <c r="F41" i="9"/>
  <c r="H16" i="9"/>
  <c r="I44" i="9"/>
  <c r="J76" i="9"/>
  <c r="F55" i="9"/>
  <c r="G77" i="9"/>
  <c r="G64" i="9"/>
  <c r="I62" i="9"/>
  <c r="J60" i="9"/>
  <c r="G108" i="9"/>
  <c r="I85" i="9"/>
  <c r="F104" i="9"/>
  <c r="I84" i="9"/>
  <c r="J104" i="9"/>
  <c r="I26" i="9"/>
  <c r="J43" i="9"/>
  <c r="I39" i="9"/>
  <c r="G27" i="9"/>
  <c r="G20" i="9"/>
  <c r="J48" i="9"/>
  <c r="J78" i="9"/>
  <c r="G80" i="9"/>
  <c r="G61" i="9"/>
  <c r="H48" i="9"/>
  <c r="J74" i="9"/>
  <c r="F59" i="9"/>
  <c r="F96" i="9"/>
  <c r="J89" i="9"/>
  <c r="F95" i="9"/>
  <c r="F106" i="9"/>
  <c r="G42" i="9"/>
  <c r="H57" i="9"/>
  <c r="I35" i="9"/>
  <c r="J29" i="9"/>
  <c r="G14" i="9"/>
  <c r="F20" i="9"/>
  <c r="G22" i="9"/>
  <c r="I14" i="9"/>
  <c r="G37" i="9"/>
  <c r="J28" i="9"/>
  <c r="G15" i="9"/>
  <c r="I36" i="9"/>
  <c r="G24" i="9"/>
  <c r="G18" i="9"/>
  <c r="F15" i="9"/>
  <c r="F37" i="9"/>
  <c r="I56" i="9"/>
  <c r="I75" i="9"/>
  <c r="I63" i="9"/>
  <c r="G72" i="9"/>
  <c r="J64" i="9"/>
  <c r="F71" i="9"/>
  <c r="F54" i="9"/>
  <c r="H80" i="9"/>
  <c r="G53" i="9"/>
  <c r="J65" i="9"/>
  <c r="I58" i="9"/>
  <c r="I54" i="9"/>
  <c r="F70" i="9"/>
  <c r="G55" i="9"/>
  <c r="J52" i="9"/>
  <c r="J100" i="9"/>
  <c r="G85" i="9"/>
  <c r="H106" i="9"/>
  <c r="H102" i="9"/>
  <c r="F93" i="9"/>
  <c r="J85" i="9"/>
  <c r="J99" i="9"/>
  <c r="H101" i="9"/>
  <c r="F92" i="9"/>
  <c r="J87" i="9"/>
  <c r="F58" i="9"/>
  <c r="J53" i="9"/>
  <c r="G63" i="9"/>
  <c r="G74" i="9"/>
  <c r="J66" i="9"/>
  <c r="H67" i="9"/>
  <c r="H79" i="9"/>
  <c r="F53" i="9"/>
  <c r="I65" i="9"/>
  <c r="G51" i="9"/>
  <c r="J86" i="9"/>
  <c r="I91" i="9"/>
  <c r="I90" i="9"/>
  <c r="F103" i="9"/>
  <c r="H45" i="9"/>
  <c r="H43" i="9"/>
  <c r="I51" i="9"/>
  <c r="H90" i="9"/>
  <c r="J21" i="9"/>
  <c r="G58" i="9"/>
  <c r="I87" i="9"/>
  <c r="F45" i="9"/>
  <c r="H40" i="9"/>
  <c r="J25" i="9"/>
  <c r="G30" i="9"/>
  <c r="G50" i="9"/>
  <c r="J47" i="9"/>
  <c r="J61" i="9"/>
  <c r="H49" i="9"/>
  <c r="J59" i="9"/>
  <c r="I46" i="9"/>
  <c r="J57" i="9"/>
  <c r="G46" i="9"/>
  <c r="G94" i="9"/>
  <c r="I92" i="9"/>
  <c r="J97" i="9"/>
  <c r="F90" i="9"/>
  <c r="F107" i="9"/>
  <c r="I96" i="9"/>
  <c r="J96" i="9"/>
  <c r="F89" i="9"/>
  <c r="J84" i="9"/>
  <c r="G103" i="9"/>
  <c r="I37" i="9"/>
  <c r="H17" i="9"/>
  <c r="H25" i="9"/>
  <c r="J17" i="9"/>
  <c r="G40" i="9"/>
  <c r="F30" i="9"/>
  <c r="J18" i="9"/>
  <c r="G38" i="9"/>
  <c r="H27" i="9"/>
  <c r="H21" i="9"/>
  <c r="J16" i="9"/>
  <c r="J38" i="9"/>
  <c r="H61" i="9"/>
  <c r="I78" i="9"/>
  <c r="I66" i="9"/>
  <c r="G75" i="9"/>
  <c r="F66" i="9"/>
  <c r="F74" i="9"/>
  <c r="J55" i="9"/>
  <c r="H58" i="9"/>
  <c r="J51" i="9"/>
  <c r="F64" i="9"/>
  <c r="G79" i="9"/>
  <c r="H51" i="9"/>
  <c r="I68" i="9"/>
  <c r="I80" i="9"/>
  <c r="F51" i="9"/>
  <c r="F102" i="9"/>
  <c r="H88" i="9"/>
  <c r="I86" i="9"/>
  <c r="H105" i="9"/>
  <c r="J94" i="9"/>
  <c r="F87" i="9"/>
  <c r="G101" i="9"/>
  <c r="H104" i="9"/>
  <c r="J93" i="9"/>
  <c r="G89" i="9"/>
  <c r="J95" i="9"/>
  <c r="F81" i="9"/>
  <c r="J83" i="9"/>
  <c r="J102" i="9"/>
  <c r="G87" i="9"/>
  <c r="H82" i="9"/>
  <c r="I89" i="9"/>
  <c r="I95" i="9"/>
  <c r="H19" i="9"/>
  <c r="J75" i="9"/>
  <c r="F76" i="9"/>
  <c r="J98" i="9"/>
  <c r="G39" i="9"/>
  <c r="J42" i="9"/>
  <c r="F78" i="9"/>
  <c r="I64" i="9"/>
  <c r="H71" i="9"/>
  <c r="H73" i="9"/>
  <c r="H59" i="9"/>
  <c r="F48" i="9"/>
  <c r="G91" i="9"/>
  <c r="J88" i="9"/>
  <c r="H93" i="9"/>
  <c r="I82" i="9"/>
  <c r="G100" i="9"/>
  <c r="I29" i="9"/>
  <c r="J26" i="9"/>
  <c r="I17" i="9"/>
  <c r="I42" i="9"/>
  <c r="F44" i="9"/>
  <c r="H13" i="9"/>
  <c r="J33" i="9"/>
  <c r="J79" i="9"/>
  <c r="J67" i="9"/>
  <c r="I72" i="9"/>
  <c r="H74" i="9"/>
  <c r="H70" i="9"/>
  <c r="F73" i="9"/>
  <c r="G81" i="9"/>
  <c r="J81" i="9"/>
  <c r="J107" i="9"/>
  <c r="F31" i="9"/>
  <c r="J24" i="9"/>
  <c r="I40" i="9"/>
  <c r="J32" i="9"/>
  <c r="J20" i="9"/>
  <c r="G26" i="9"/>
  <c r="H28" i="9"/>
  <c r="G19" i="9"/>
  <c r="H26" i="9"/>
  <c r="J31" i="9"/>
  <c r="G41" i="9"/>
  <c r="H30" i="9"/>
  <c r="H24" i="9"/>
  <c r="H18" i="9"/>
  <c r="F40" i="9"/>
  <c r="H64" i="9"/>
  <c r="F49" i="9"/>
  <c r="J69" i="9"/>
  <c r="G78" i="9"/>
  <c r="G69" i="9"/>
  <c r="F77" i="9"/>
  <c r="G57" i="9"/>
  <c r="F57" i="9"/>
  <c r="F50" i="9"/>
  <c r="J62" i="9"/>
  <c r="G76" i="9"/>
  <c r="G48" i="9"/>
  <c r="H65" i="9"/>
  <c r="I77" i="9"/>
  <c r="I49" i="9"/>
  <c r="J103" i="9"/>
  <c r="H91" i="9"/>
  <c r="I106" i="9"/>
  <c r="H108" i="9"/>
  <c r="G96" i="9"/>
  <c r="G90" i="9"/>
  <c r="F97" i="9"/>
  <c r="G104" i="9"/>
  <c r="H107" i="9"/>
  <c r="G95" i="9"/>
  <c r="G92" i="9"/>
  <c r="J92" i="9"/>
  <c r="F94" i="9"/>
  <c r="D22" i="1"/>
  <c r="D28" i="1"/>
  <c r="K176" i="9"/>
  <c r="L176" i="9" s="1"/>
  <c r="K171" i="9"/>
  <c r="K202" i="9"/>
  <c r="L202" i="9" s="1"/>
  <c r="K230" i="9"/>
  <c r="M230" i="9" s="1"/>
  <c r="K216" i="9"/>
  <c r="K234" i="9"/>
  <c r="K168" i="9"/>
  <c r="L168" i="9" s="1"/>
  <c r="K203" i="9"/>
  <c r="L203" i="9" s="1"/>
  <c r="K219" i="9"/>
  <c r="M219" i="9" s="1"/>
  <c r="K237" i="9"/>
  <c r="K173" i="9"/>
  <c r="L173" i="9" s="1"/>
  <c r="K205" i="9"/>
  <c r="M205" i="9" s="1"/>
  <c r="K222" i="9"/>
  <c r="L222" i="9" s="1"/>
  <c r="K188" i="9"/>
  <c r="L188" i="9" s="1"/>
  <c r="K212" i="9"/>
  <c r="M212" i="9" s="1"/>
  <c r="K172" i="9"/>
  <c r="L230" i="9"/>
  <c r="K204" i="9"/>
  <c r="L204" i="9" s="1"/>
  <c r="M216" i="9"/>
  <c r="L225" i="9"/>
  <c r="M234" i="9"/>
  <c r="K174" i="9"/>
  <c r="L174" i="9" s="1"/>
  <c r="K221" i="9"/>
  <c r="M221" i="9" s="1"/>
  <c r="K239" i="9"/>
  <c r="M239" i="9" s="1"/>
  <c r="K207" i="9"/>
  <c r="M207" i="9" s="1"/>
  <c r="K225" i="9"/>
  <c r="M225" i="9" s="1"/>
  <c r="K214" i="9"/>
  <c r="L214" i="9" s="1"/>
  <c r="K232" i="9"/>
  <c r="M232" i="9" s="1"/>
  <c r="L210" i="9"/>
  <c r="K164" i="9"/>
  <c r="L164" i="9" s="1"/>
  <c r="K189" i="9"/>
  <c r="L189" i="9" s="1"/>
  <c r="K185" i="9"/>
  <c r="M185" i="9" s="1"/>
  <c r="K206" i="9"/>
  <c r="M206" i="9" s="1"/>
  <c r="K224" i="9"/>
  <c r="L224" i="9" s="1"/>
  <c r="K210" i="9"/>
  <c r="M210" i="9" s="1"/>
  <c r="K228" i="9"/>
  <c r="M228" i="9" s="1"/>
  <c r="K217" i="9"/>
  <c r="L217" i="9" s="1"/>
  <c r="K235" i="9"/>
  <c r="L235" i="9" s="1"/>
  <c r="K180" i="9"/>
  <c r="L180" i="9" s="1"/>
  <c r="K194" i="9"/>
  <c r="M194" i="9" s="1"/>
  <c r="K209" i="9"/>
  <c r="M209" i="9" s="1"/>
  <c r="K227" i="9"/>
  <c r="L227" i="9" s="1"/>
  <c r="K213" i="9"/>
  <c r="L213" i="9" s="1"/>
  <c r="K231" i="9"/>
  <c r="L231" i="9" s="1"/>
  <c r="K220" i="9"/>
  <c r="M220" i="9" s="1"/>
  <c r="K238" i="9"/>
  <c r="M238" i="9" s="1"/>
  <c r="L216" i="9"/>
  <c r="L234" i="9"/>
  <c r="K191" i="9"/>
  <c r="M191" i="9" s="1"/>
  <c r="K200" i="9"/>
  <c r="M200" i="9" s="1"/>
  <c r="K169" i="9"/>
  <c r="M169" i="9" s="1"/>
  <c r="K186" i="9"/>
  <c r="L186" i="9" s="1"/>
  <c r="K223" i="9"/>
  <c r="L223" i="9" s="1"/>
  <c r="L237" i="9"/>
  <c r="K215" i="9"/>
  <c r="L215" i="9" s="1"/>
  <c r="K233" i="9"/>
  <c r="M233" i="9" s="1"/>
  <c r="M237" i="9"/>
  <c r="K208" i="9"/>
  <c r="M208" i="9" s="1"/>
  <c r="K226" i="9"/>
  <c r="M226" i="9" s="1"/>
  <c r="M240" i="9"/>
  <c r="L240" i="9"/>
  <c r="K170" i="9"/>
  <c r="M170" i="9" s="1"/>
  <c r="K167" i="9"/>
  <c r="K192" i="9"/>
  <c r="L192" i="9" s="1"/>
  <c r="K165" i="9"/>
  <c r="L165" i="9" s="1"/>
  <c r="K182" i="9"/>
  <c r="L182" i="9" s="1"/>
  <c r="K218" i="9"/>
  <c r="L218" i="9" s="1"/>
  <c r="K236" i="9"/>
  <c r="L236" i="9" s="1"/>
  <c r="K195" i="9"/>
  <c r="L195" i="9" s="1"/>
  <c r="K197" i="9"/>
  <c r="M197" i="9" s="1"/>
  <c r="K211" i="9"/>
  <c r="M211" i="9" s="1"/>
  <c r="K229" i="9"/>
  <c r="L229" i="9" s="1"/>
  <c r="M188" i="9"/>
  <c r="L194" i="9"/>
  <c r="K201" i="9"/>
  <c r="L201" i="9" s="1"/>
  <c r="K175" i="9"/>
  <c r="M175" i="9" s="1"/>
  <c r="K178" i="9"/>
  <c r="L178" i="9" s="1"/>
  <c r="K177" i="9"/>
  <c r="L177" i="9" s="1"/>
  <c r="K193" i="9"/>
  <c r="M193" i="9" s="1"/>
  <c r="K190" i="9"/>
  <c r="M190" i="9" s="1"/>
  <c r="K187" i="9"/>
  <c r="L187" i="9" s="1"/>
  <c r="K198" i="9"/>
  <c r="L198" i="9" s="1"/>
  <c r="K183" i="9"/>
  <c r="L183" i="9" s="1"/>
  <c r="K166" i="9"/>
  <c r="M166" i="9" s="1"/>
  <c r="K199" i="9"/>
  <c r="L199" i="9" s="1"/>
  <c r="K163" i="9"/>
  <c r="M163" i="9" s="1"/>
  <c r="K196" i="9"/>
  <c r="L196" i="9" s="1"/>
  <c r="K184" i="9"/>
  <c r="L184" i="9" s="1"/>
  <c r="L200" i="9"/>
  <c r="K179" i="9"/>
  <c r="L179" i="9" s="1"/>
  <c r="K181" i="9"/>
  <c r="M181" i="9" s="1"/>
  <c r="K162" i="9"/>
  <c r="L162" i="9" s="1"/>
  <c r="E36" i="1"/>
  <c r="L171" i="9" l="1"/>
  <c r="M171" i="9"/>
  <c r="M172" i="9"/>
  <c r="L172" i="9"/>
  <c r="L167" i="9"/>
  <c r="M167" i="9"/>
  <c r="K141" i="9"/>
  <c r="K153" i="9"/>
  <c r="K151" i="9"/>
  <c r="K157" i="9"/>
  <c r="K154" i="9"/>
  <c r="K145" i="9"/>
  <c r="K155" i="9"/>
  <c r="K146" i="9"/>
  <c r="K161" i="9"/>
  <c r="K158" i="9"/>
  <c r="K159" i="9"/>
  <c r="K149" i="9"/>
  <c r="K156" i="9"/>
  <c r="K160" i="9"/>
  <c r="K148" i="9"/>
  <c r="K152" i="9"/>
  <c r="K150" i="9"/>
  <c r="K143" i="9"/>
  <c r="K144" i="9"/>
  <c r="K147" i="9"/>
  <c r="K129" i="9"/>
  <c r="G36" i="1"/>
  <c r="H36" i="1"/>
  <c r="I36" i="1"/>
  <c r="J36" i="1"/>
  <c r="K36" i="1"/>
  <c r="L36" i="1"/>
  <c r="M36" i="1"/>
  <c r="K12" i="9"/>
  <c r="M12" i="9" s="1"/>
  <c r="K125" i="9"/>
  <c r="L125" i="9" s="1"/>
  <c r="K110" i="9"/>
  <c r="K115" i="9"/>
  <c r="K126" i="9"/>
  <c r="L126" i="9" s="1"/>
  <c r="K131" i="9"/>
  <c r="K124" i="9"/>
  <c r="K138" i="9"/>
  <c r="K106" i="9"/>
  <c r="K52" i="9"/>
  <c r="L52" i="9" s="1"/>
  <c r="K59" i="9"/>
  <c r="M59" i="9" s="1"/>
  <c r="K28" i="9"/>
  <c r="L28" i="9" s="1"/>
  <c r="K31" i="9"/>
  <c r="M31" i="9" s="1"/>
  <c r="K11" i="9"/>
  <c r="M11" i="9" s="1"/>
  <c r="K10" i="9"/>
  <c r="L10" i="9" s="1"/>
  <c r="O36" i="1"/>
  <c r="P36" i="1"/>
  <c r="Q36" i="1"/>
  <c r="R36" i="1"/>
  <c r="S36" i="1"/>
  <c r="T36" i="1"/>
  <c r="U36" i="1"/>
  <c r="V36" i="1"/>
  <c r="K54" i="9"/>
  <c r="L54" i="9" s="1"/>
  <c r="K55" i="9"/>
  <c r="L55" i="9" s="1"/>
  <c r="K50" i="9"/>
  <c r="L50" i="9" s="1"/>
  <c r="K44" i="9"/>
  <c r="L44" i="9" s="1"/>
  <c r="K93" i="9"/>
  <c r="L93" i="9" s="1"/>
  <c r="K36" i="9"/>
  <c r="L36" i="9" s="1"/>
  <c r="K77" i="9"/>
  <c r="L77" i="9" s="1"/>
  <c r="K57" i="9"/>
  <c r="L57" i="9" s="1"/>
  <c r="K56" i="9"/>
  <c r="M56" i="9" s="1"/>
  <c r="K111" i="9"/>
  <c r="L111" i="9" s="1"/>
  <c r="K112" i="9"/>
  <c r="L112" i="9" s="1"/>
  <c r="K32" i="9"/>
  <c r="L32" i="9" s="1"/>
  <c r="K135" i="9"/>
  <c r="M135" i="9" s="1"/>
  <c r="K134" i="9"/>
  <c r="K136" i="9"/>
  <c r="K43" i="9"/>
  <c r="L43" i="9" s="1"/>
  <c r="K114" i="9"/>
  <c r="M114" i="9" s="1"/>
  <c r="K142" i="9"/>
  <c r="K130" i="9"/>
  <c r="K128" i="9"/>
  <c r="M128" i="9" s="1"/>
  <c r="K137" i="9"/>
  <c r="M137" i="9" s="1"/>
  <c r="K98" i="9"/>
  <c r="L98" i="9" s="1"/>
  <c r="K116" i="9"/>
  <c r="L116" i="9" s="1"/>
  <c r="K139" i="9"/>
  <c r="K140" i="9"/>
  <c r="L140" i="9" s="1"/>
  <c r="K64" i="9"/>
  <c r="L64" i="9" s="1"/>
  <c r="K27" i="9"/>
  <c r="L27" i="9" s="1"/>
  <c r="K95" i="9"/>
  <c r="M95" i="9" s="1"/>
  <c r="K62" i="9"/>
  <c r="M62" i="9" s="1"/>
  <c r="K96" i="9"/>
  <c r="M96" i="9" s="1"/>
  <c r="K60" i="9"/>
  <c r="M60" i="9" s="1"/>
  <c r="K21" i="9"/>
  <c r="M21" i="9" s="1"/>
  <c r="K16" i="9"/>
  <c r="M16" i="9" s="1"/>
  <c r="K61" i="9"/>
  <c r="M61" i="9" s="1"/>
  <c r="K13" i="9"/>
  <c r="L13" i="9" s="1"/>
  <c r="K65" i="9"/>
  <c r="L65" i="9" s="1"/>
  <c r="K46" i="9"/>
  <c r="M46" i="9" s="1"/>
  <c r="K92" i="9"/>
  <c r="L92" i="9" s="1"/>
  <c r="K123" i="9"/>
  <c r="M123" i="9" s="1"/>
  <c r="K121" i="9"/>
  <c r="K117" i="9"/>
  <c r="L117" i="9" s="1"/>
  <c r="K113" i="9"/>
  <c r="M113" i="9" s="1"/>
  <c r="K127" i="9"/>
  <c r="M127" i="9" s="1"/>
  <c r="K133" i="9"/>
  <c r="M133" i="9" s="1"/>
  <c r="K132" i="9"/>
  <c r="M132" i="9" s="1"/>
  <c r="K87" i="9"/>
  <c r="M87" i="9" s="1"/>
  <c r="K81" i="9"/>
  <c r="L81" i="9" s="1"/>
  <c r="K66" i="9"/>
  <c r="M66" i="9" s="1"/>
  <c r="K97" i="9"/>
  <c r="M97" i="9" s="1"/>
  <c r="K22" i="9"/>
  <c r="L22" i="9" s="1"/>
  <c r="K83" i="9"/>
  <c r="L83" i="9" s="1"/>
  <c r="K63" i="9"/>
  <c r="M63" i="9" s="1"/>
  <c r="K18" i="9"/>
  <c r="L18" i="9" s="1"/>
  <c r="K104" i="9"/>
  <c r="M104" i="9" s="1"/>
  <c r="K33" i="9"/>
  <c r="M33" i="9" s="1"/>
  <c r="K122" i="9"/>
  <c r="L122" i="9" s="1"/>
  <c r="K102" i="9"/>
  <c r="L102" i="9" s="1"/>
  <c r="K75" i="9"/>
  <c r="M75" i="9" s="1"/>
  <c r="K26" i="9"/>
  <c r="M26" i="9" s="1"/>
  <c r="K34" i="9"/>
  <c r="L34" i="9" s="1"/>
  <c r="K70" i="9"/>
  <c r="L70" i="9" s="1"/>
  <c r="K119" i="9"/>
  <c r="L119" i="9" s="1"/>
  <c r="K120" i="9"/>
  <c r="K107" i="9"/>
  <c r="M107" i="9" s="1"/>
  <c r="K68" i="9"/>
  <c r="M68" i="9" s="1"/>
  <c r="K24" i="9"/>
  <c r="M24" i="9" s="1"/>
  <c r="K109" i="9"/>
  <c r="L109" i="9" s="1"/>
  <c r="K14" i="9"/>
  <c r="L14" i="9" s="1"/>
  <c r="K118" i="9"/>
  <c r="M118" i="9" s="1"/>
  <c r="K69" i="9"/>
  <c r="M69" i="9" s="1"/>
  <c r="K51" i="9"/>
  <c r="M51" i="9" s="1"/>
  <c r="K29" i="9"/>
  <c r="M29" i="9" s="1"/>
  <c r="K23" i="9"/>
  <c r="M23" i="9" s="1"/>
  <c r="K86" i="9"/>
  <c r="M86" i="9" s="1"/>
  <c r="K85" i="9"/>
  <c r="L85" i="9" s="1"/>
  <c r="K88" i="9"/>
  <c r="L88" i="9" s="1"/>
  <c r="K90" i="9"/>
  <c r="M90" i="9" s="1"/>
  <c r="K58" i="9"/>
  <c r="L58" i="9" s="1"/>
  <c r="K84" i="9"/>
  <c r="M84" i="9" s="1"/>
  <c r="K41" i="9"/>
  <c r="M41" i="9" s="1"/>
  <c r="K71" i="9"/>
  <c r="M71" i="9" s="1"/>
  <c r="K38" i="9"/>
  <c r="M38" i="9" s="1"/>
  <c r="K89" i="9"/>
  <c r="L89" i="9" s="1"/>
  <c r="K67" i="9"/>
  <c r="L67" i="9" s="1"/>
  <c r="K101" i="9"/>
  <c r="M101" i="9" s="1"/>
  <c r="K94" i="9"/>
  <c r="L94" i="9" s="1"/>
  <c r="K19" i="9"/>
  <c r="M19" i="9" s="1"/>
  <c r="K49" i="9"/>
  <c r="L49" i="9" s="1"/>
  <c r="K74" i="9"/>
  <c r="L74" i="9" s="1"/>
  <c r="K39" i="9"/>
  <c r="L39" i="9" s="1"/>
  <c r="K40" i="9"/>
  <c r="M40" i="9" s="1"/>
  <c r="K91" i="9"/>
  <c r="M91" i="9" s="1"/>
  <c r="K20" i="9"/>
  <c r="M20" i="9" s="1"/>
  <c r="K76" i="9"/>
  <c r="M76" i="9" s="1"/>
  <c r="K17" i="9"/>
  <c r="L17" i="9" s="1"/>
  <c r="K45" i="9"/>
  <c r="L45" i="9" s="1"/>
  <c r="K37" i="9"/>
  <c r="M37" i="9" s="1"/>
  <c r="K80" i="9"/>
  <c r="L80" i="9" s="1"/>
  <c r="K108" i="9"/>
  <c r="M108" i="9" s="1"/>
  <c r="K47" i="9"/>
  <c r="L47" i="9" s="1"/>
  <c r="K25" i="9"/>
  <c r="M25" i="9" s="1"/>
  <c r="K42" i="9"/>
  <c r="M42" i="9" s="1"/>
  <c r="K82" i="9"/>
  <c r="M82" i="9" s="1"/>
  <c r="K48" i="9"/>
  <c r="L48" i="9" s="1"/>
  <c r="K79" i="9"/>
  <c r="L79" i="9" s="1"/>
  <c r="K15" i="9"/>
  <c r="M15" i="9" s="1"/>
  <c r="K53" i="9"/>
  <c r="L53" i="9" s="1"/>
  <c r="K78" i="9"/>
  <c r="L78" i="9" s="1"/>
  <c r="K105" i="9"/>
  <c r="M105" i="9" s="1"/>
  <c r="K99" i="9"/>
  <c r="L99" i="9" s="1"/>
  <c r="K35" i="9"/>
  <c r="L35" i="9" s="1"/>
  <c r="K73" i="9"/>
  <c r="M73" i="9" s="1"/>
  <c r="K30" i="9"/>
  <c r="M30" i="9" s="1"/>
  <c r="K103" i="9"/>
  <c r="M103" i="9" s="1"/>
  <c r="K100" i="9"/>
  <c r="L100" i="9" s="1"/>
  <c r="K72" i="9"/>
  <c r="M72" i="9" s="1"/>
  <c r="F36" i="1"/>
  <c r="N36" i="1"/>
  <c r="L205" i="9"/>
  <c r="M176" i="9"/>
  <c r="M173" i="9"/>
  <c r="M202" i="9"/>
  <c r="M189" i="9"/>
  <c r="L185" i="9"/>
  <c r="M204" i="9"/>
  <c r="M203" i="9"/>
  <c r="L191" i="9"/>
  <c r="M192" i="9"/>
  <c r="L207" i="9"/>
  <c r="L219" i="9"/>
  <c r="M195" i="9"/>
  <c r="L233" i="9"/>
  <c r="M218" i="9"/>
  <c r="L228" i="9"/>
  <c r="M186" i="9"/>
  <c r="M227" i="9"/>
  <c r="M222" i="9"/>
  <c r="L206" i="9"/>
  <c r="L239" i="9"/>
  <c r="M164" i="9"/>
  <c r="L166" i="9"/>
  <c r="L170" i="9"/>
  <c r="L232" i="9"/>
  <c r="L193" i="9"/>
  <c r="L212" i="9"/>
  <c r="L226" i="9"/>
  <c r="M165" i="9"/>
  <c r="L208" i="9"/>
  <c r="M174" i="9"/>
  <c r="L169" i="9"/>
  <c r="M168" i="9"/>
  <c r="L220" i="9"/>
  <c r="M199" i="9"/>
  <c r="M179" i="9"/>
  <c r="M196" i="9"/>
  <c r="L175" i="9"/>
  <c r="M235" i="9"/>
  <c r="M215" i="9"/>
  <c r="L209" i="9"/>
  <c r="M184" i="9"/>
  <c r="L197" i="9"/>
  <c r="M187" i="9"/>
  <c r="M177" i="9"/>
  <c r="M217" i="9"/>
  <c r="L211" i="9"/>
  <c r="M236" i="9"/>
  <c r="M231" i="9"/>
  <c r="M182" i="9"/>
  <c r="M180" i="9"/>
  <c r="M213" i="9"/>
  <c r="M201" i="9"/>
  <c r="L238" i="9"/>
  <c r="L190" i="9"/>
  <c r="M224" i="9"/>
  <c r="M229" i="9"/>
  <c r="M214" i="9"/>
  <c r="L181" i="9"/>
  <c r="L221" i="9"/>
  <c r="M223" i="9"/>
  <c r="M162" i="9"/>
  <c r="M178" i="9"/>
  <c r="L163" i="9"/>
  <c r="M183" i="9"/>
  <c r="M198" i="9"/>
  <c r="Y21" i="4"/>
  <c r="Y22" i="4"/>
  <c r="K14" i="1"/>
  <c r="L141" i="9" l="1"/>
  <c r="M141" i="9"/>
  <c r="M153" i="9"/>
  <c r="L153" i="9"/>
  <c r="L148" i="9"/>
  <c r="M148" i="9"/>
  <c r="L143" i="9"/>
  <c r="M143" i="9"/>
  <c r="M154" i="9"/>
  <c r="L154" i="9"/>
  <c r="M155" i="9"/>
  <c r="L155" i="9"/>
  <c r="M146" i="9"/>
  <c r="L146" i="9"/>
  <c r="M161" i="9"/>
  <c r="L161" i="9"/>
  <c r="L156" i="9"/>
  <c r="M156" i="9"/>
  <c r="L152" i="9"/>
  <c r="M152" i="9"/>
  <c r="L138" i="9"/>
  <c r="M138" i="9"/>
  <c r="L106" i="9"/>
  <c r="M106" i="9"/>
  <c r="L151" i="9"/>
  <c r="M151" i="9"/>
  <c r="L157" i="9"/>
  <c r="M157" i="9"/>
  <c r="L145" i="9"/>
  <c r="M145" i="9"/>
  <c r="M158" i="9"/>
  <c r="L158" i="9"/>
  <c r="L159" i="9"/>
  <c r="M159" i="9"/>
  <c r="M149" i="9"/>
  <c r="L149" i="9"/>
  <c r="M160" i="9"/>
  <c r="L160" i="9"/>
  <c r="L150" i="9"/>
  <c r="M150" i="9"/>
  <c r="L147" i="9"/>
  <c r="M147" i="9"/>
  <c r="L144" i="9"/>
  <c r="M144" i="9"/>
  <c r="L129" i="9"/>
  <c r="M129" i="9"/>
  <c r="W31" i="1" s="1"/>
  <c r="L110" i="9"/>
  <c r="M110" i="9"/>
  <c r="M115" i="9"/>
  <c r="L115" i="9"/>
  <c r="M124" i="9"/>
  <c r="L124" i="9"/>
  <c r="M136" i="9"/>
  <c r="L136" i="9"/>
  <c r="M139" i="9"/>
  <c r="L139" i="9"/>
  <c r="M131" i="9"/>
  <c r="L131" i="9"/>
  <c r="M134" i="9"/>
  <c r="L134" i="9"/>
  <c r="M142" i="9"/>
  <c r="L142" i="9"/>
  <c r="L130" i="9"/>
  <c r="M130" i="9"/>
  <c r="M120" i="9"/>
  <c r="L120" i="9"/>
  <c r="M121" i="9"/>
  <c r="L121" i="9"/>
  <c r="M125" i="9"/>
  <c r="M111" i="9"/>
  <c r="L11" i="9"/>
  <c r="L12" i="9"/>
  <c r="M50" i="9"/>
  <c r="M43" i="9"/>
  <c r="L114" i="9"/>
  <c r="M92" i="9"/>
  <c r="M64" i="9"/>
  <c r="W27" i="1" s="1"/>
  <c r="L96" i="9"/>
  <c r="M44" i="9"/>
  <c r="M27" i="9"/>
  <c r="L59" i="9"/>
  <c r="M126" i="9"/>
  <c r="L128" i="9"/>
  <c r="M28" i="9"/>
  <c r="L66" i="9"/>
  <c r="M119" i="9"/>
  <c r="M67" i="9"/>
  <c r="L31" i="9"/>
  <c r="L87" i="9"/>
  <c r="M112" i="9"/>
  <c r="M65" i="9"/>
  <c r="M54" i="9"/>
  <c r="L135" i="9"/>
  <c r="M34" i="9"/>
  <c r="L113" i="9"/>
  <c r="M55" i="9"/>
  <c r="M117" i="9"/>
  <c r="M93" i="9"/>
  <c r="L62" i="9"/>
  <c r="M36" i="9"/>
  <c r="X25" i="1" s="1"/>
  <c r="L95" i="9"/>
  <c r="M52" i="9"/>
  <c r="L60" i="9"/>
  <c r="M57" i="9"/>
  <c r="L63" i="9"/>
  <c r="M77" i="9"/>
  <c r="L73" i="9"/>
  <c r="M78" i="9"/>
  <c r="Z31" i="1" s="1"/>
  <c r="Z32" i="1" s="1"/>
  <c r="M10" i="9"/>
  <c r="L23" i="9"/>
  <c r="L29" i="9"/>
  <c r="M22" i="9"/>
  <c r="M32" i="9"/>
  <c r="L51" i="9"/>
  <c r="L69" i="9"/>
  <c r="L56" i="9"/>
  <c r="L15" i="9"/>
  <c r="L38" i="9"/>
  <c r="L75" i="9"/>
  <c r="L37" i="9"/>
  <c r="M70" i="9"/>
  <c r="L101" i="9"/>
  <c r="L76" i="9"/>
  <c r="M88" i="9"/>
  <c r="L97" i="9"/>
  <c r="L16" i="9"/>
  <c r="L127" i="9"/>
  <c r="L108" i="9"/>
  <c r="L21" i="9"/>
  <c r="L133" i="9"/>
  <c r="M53" i="9"/>
  <c r="M83" i="9"/>
  <c r="M35" i="9"/>
  <c r="L19" i="9"/>
  <c r="M85" i="9"/>
  <c r="L132" i="9"/>
  <c r="M13" i="9"/>
  <c r="L61" i="9"/>
  <c r="M140" i="9"/>
  <c r="L40" i="9"/>
  <c r="L104" i="9"/>
  <c r="L107" i="9"/>
  <c r="L68" i="9"/>
  <c r="M17" i="9"/>
  <c r="M116" i="9"/>
  <c r="L137" i="9"/>
  <c r="M98" i="9"/>
  <c r="M47" i="9"/>
  <c r="L46" i="9"/>
  <c r="M89" i="9"/>
  <c r="L26" i="9"/>
  <c r="M81" i="9"/>
  <c r="M49" i="9"/>
  <c r="L123" i="9"/>
  <c r="M102" i="9"/>
  <c r="L84" i="9"/>
  <c r="M122" i="9"/>
  <c r="M48" i="9"/>
  <c r="M79" i="9"/>
  <c r="L86" i="9"/>
  <c r="L33" i="9"/>
  <c r="L25" i="9"/>
  <c r="L103" i="9"/>
  <c r="L24" i="9"/>
  <c r="L72" i="9"/>
  <c r="L71" i="9"/>
  <c r="M100" i="9"/>
  <c r="M74" i="9"/>
  <c r="M58" i="9"/>
  <c r="L118" i="9"/>
  <c r="M14" i="9"/>
  <c r="L90" i="9"/>
  <c r="L30" i="9"/>
  <c r="M18" i="9"/>
  <c r="M109" i="9"/>
  <c r="L20" i="9"/>
  <c r="L82" i="9"/>
  <c r="L42" i="9"/>
  <c r="M80" i="9"/>
  <c r="L105" i="9"/>
  <c r="M45" i="9"/>
  <c r="W23" i="1" s="1"/>
  <c r="M39" i="9"/>
  <c r="M99" i="9"/>
  <c r="L41" i="9"/>
  <c r="L91" i="9"/>
  <c r="M94" i="9"/>
  <c r="D36" i="1"/>
  <c r="W29" i="1" l="1"/>
  <c r="Y33" i="1"/>
  <c r="Y34" i="1" s="1"/>
  <c r="Z33" i="1"/>
  <c r="Z34" i="1" s="1"/>
  <c r="W33" i="1"/>
  <c r="X33" i="1"/>
  <c r="X34" i="1" s="1"/>
  <c r="Z23" i="1"/>
  <c r="Z24" i="1" s="1"/>
  <c r="Y25" i="1"/>
  <c r="Y26" i="1" s="1"/>
  <c r="X23" i="1"/>
  <c r="X24" i="1" s="1"/>
  <c r="Y23" i="1"/>
  <c r="Y24" i="1" s="1"/>
  <c r="Y31" i="1"/>
  <c r="Y32" i="1" s="1"/>
  <c r="X31" i="1"/>
  <c r="Z21" i="1"/>
  <c r="X27" i="1"/>
  <c r="X28" i="1" s="1"/>
  <c r="Z25" i="1"/>
  <c r="Z26" i="1" s="1"/>
  <c r="W25" i="1"/>
  <c r="Y27" i="1"/>
  <c r="Y28" i="1" s="1"/>
  <c r="Z27" i="1"/>
  <c r="Z28" i="1" s="1"/>
  <c r="Z29" i="1"/>
  <c r="Z30" i="1" s="1"/>
  <c r="Y29" i="1"/>
  <c r="Y30" i="1" s="1"/>
  <c r="X29" i="1"/>
  <c r="X30" i="1" s="1"/>
  <c r="W21" i="1"/>
  <c r="Y21" i="1"/>
  <c r="X21" i="1"/>
  <c r="X26" i="1"/>
  <c r="B6" i="2"/>
  <c r="U19" i="4"/>
  <c r="Y15" i="4"/>
  <c r="Y14" i="4"/>
  <c r="W28" i="4"/>
  <c r="Y23" i="4"/>
  <c r="Y13" i="4"/>
  <c r="W34" i="1" l="1"/>
  <c r="AA33" i="1"/>
  <c r="X32" i="1"/>
  <c r="AA31" i="1"/>
  <c r="X35" i="1"/>
  <c r="X36" i="1" s="1"/>
  <c r="Z35" i="1"/>
  <c r="Z36" i="1" s="1"/>
  <c r="W35" i="1"/>
  <c r="W36" i="1" s="1"/>
  <c r="Y35" i="1"/>
  <c r="Y36" i="1" s="1"/>
  <c r="W32" i="1"/>
  <c r="W30" i="1"/>
  <c r="AA29" i="1"/>
  <c r="W28" i="1"/>
  <c r="AA27" i="1"/>
  <c r="AA25" i="1"/>
  <c r="AA23" i="1"/>
  <c r="AA21" i="1"/>
  <c r="W26" i="1"/>
  <c r="Y22" i="1"/>
  <c r="X22" i="1"/>
  <c r="Z22" i="1"/>
  <c r="W22" i="1"/>
  <c r="B6" i="3"/>
  <c r="Q6" i="3" l="1"/>
  <c r="D3" i="4" l="1"/>
  <c r="R2" i="4" l="1"/>
  <c r="D2" i="4"/>
  <c r="D5" i="3"/>
  <c r="L4" i="3"/>
  <c r="L4" i="2"/>
  <c r="B4" i="3" l="1"/>
  <c r="N5" i="3"/>
  <c r="N5" i="2" l="1"/>
  <c r="U28" i="4"/>
  <c r="S28" i="4"/>
  <c r="P28" i="4"/>
  <c r="Y27" i="4"/>
  <c r="Y26" i="4"/>
  <c r="Y25" i="4"/>
  <c r="Y28" i="4" s="1"/>
  <c r="Y24" i="4"/>
  <c r="W19" i="4"/>
  <c r="S19" i="4"/>
  <c r="P19" i="4"/>
  <c r="Y18" i="4"/>
  <c r="Y17" i="4"/>
  <c r="Y16" i="4"/>
  <c r="Y19" i="4" s="1"/>
  <c r="V3" i="4"/>
  <c r="L3" i="4"/>
  <c r="I6" i="3"/>
  <c r="U5" i="3"/>
  <c r="S4" i="3"/>
  <c r="A2" i="3"/>
  <c r="I6" i="2"/>
  <c r="U5" i="2"/>
  <c r="D5" i="2"/>
  <c r="S4" i="2"/>
  <c r="B4" i="2"/>
  <c r="A2" i="2"/>
  <c r="Y29" i="4" l="1"/>
  <c r="U29" i="4"/>
  <c r="P29" i="4"/>
  <c r="S29" i="4"/>
  <c r="W29" i="4"/>
  <c r="A6" i="4" l="1"/>
  <c r="W24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<sst xmlns="http://schemas.openxmlformats.org/spreadsheetml/2006/main" count="9617" uniqueCount="3030">
  <si>
    <t>วิชา</t>
  </si>
  <si>
    <t>รหัสวิชา</t>
  </si>
  <si>
    <t>กลุ่มสาระการเรียนรู้</t>
  </si>
  <si>
    <t xml:space="preserve">ชั้นมัธยมศึกษาปีที่ </t>
  </si>
  <si>
    <t>ปพ.5 ป</t>
  </si>
  <si>
    <t xml:space="preserve">ภาคเรียนที่ </t>
  </si>
  <si>
    <t>ปีการศึกษา</t>
  </si>
  <si>
    <t>เวลา</t>
  </si>
  <si>
    <t>ชั่วโมง/ภาคเรียน</t>
  </si>
  <si>
    <t>จำนวน</t>
  </si>
  <si>
    <t>หน่วยกิต</t>
  </si>
  <si>
    <t xml:space="preserve">  ครูผู้สอน</t>
  </si>
  <si>
    <t>ภาคเรียนที่</t>
  </si>
  <si>
    <t>2</t>
  </si>
  <si>
    <t>2562</t>
  </si>
  <si>
    <t>รายวิชา</t>
  </si>
  <si>
    <t>น้ำหนัก/หน่วยกิต</t>
  </si>
  <si>
    <t>เวลาเรียน</t>
  </si>
  <si>
    <t>ชั่วโมง/สัปดาห์</t>
  </si>
  <si>
    <t>อัตราส่วนคะแนน</t>
  </si>
  <si>
    <t>:</t>
  </si>
  <si>
    <t>ครูผู้สอน</t>
  </si>
  <si>
    <t>สรุปการประเมิน</t>
  </si>
  <si>
    <t>ระดับผลการเรียน</t>
  </si>
  <si>
    <t>ผลการเรียน</t>
  </si>
  <si>
    <t>ร</t>
  </si>
  <si>
    <t>มส</t>
  </si>
  <si>
    <t>การอนุมัติผลการเรียน</t>
  </si>
  <si>
    <t>ลงชื่อ</t>
  </si>
  <si>
    <t>(</t>
  </si>
  <si>
    <t>)</t>
  </si>
  <si>
    <t>หัวหน้ากลุ่มสาระการเรียนรู้</t>
  </si>
  <si>
    <t>งานวัดผล</t>
  </si>
  <si>
    <t>เรียนเสนอเพื่อโปรดพิจารณา</t>
  </si>
  <si>
    <t>อนุมัติ</t>
  </si>
  <si>
    <t>ไม่อนุมัติ</t>
  </si>
  <si>
    <t>โครงสร้างรายวิชา</t>
  </si>
  <si>
    <t>ชั้นมัธยมศึกษาปีที่</t>
  </si>
  <si>
    <t>ภาคเรียน</t>
  </si>
  <si>
    <t>สัดส่วนคะแนน</t>
  </si>
  <si>
    <t>ตัวชี้วัด/ผลการเรียนรู้</t>
  </si>
  <si>
    <t>คะแนน</t>
  </si>
  <si>
    <t>รวม</t>
  </si>
  <si>
    <t>ชื่อหน่วยการเรียนรู้</t>
  </si>
  <si>
    <t>ระหว่าง</t>
  </si>
  <si>
    <t>กลาง</t>
  </si>
  <si>
    <t>ปลาย</t>
  </si>
  <si>
    <t>น้ำหนัก</t>
  </si>
  <si>
    <t>(ชั่วโมง)</t>
  </si>
  <si>
    <t>ภาค</t>
  </si>
  <si>
    <t>สัดส่วนคะแนนก่อนกลางภาค</t>
  </si>
  <si>
    <t>รวมสัดส่วนคะแนนก่อนกลางภาค</t>
  </si>
  <si>
    <t>สัดส่วนคะแนนหลังกลางภาค</t>
  </si>
  <si>
    <t>รวมสัดส่วนคะแนนหลังกลางภาค</t>
  </si>
  <si>
    <t>เลขที่</t>
  </si>
  <si>
    <t>ชื่อ-นามสกุล</t>
  </si>
  <si>
    <t>รหัสนักเรียน</t>
  </si>
  <si>
    <t>ผลการประเมิน</t>
  </si>
  <si>
    <t>ระดับกรประเมิน</t>
  </si>
  <si>
    <t>รายการประเมิน</t>
  </si>
  <si>
    <t>ข้อ.1 ความสามารถในการสื่อสาร</t>
  </si>
  <si>
    <t>ข้อ.2 ความสามารถในการคิด</t>
  </si>
  <si>
    <t>ข้อ.3 ความสามารถในการแก้ปัญหา</t>
  </si>
  <si>
    <t>ข้อ.4 ความสามารถในการใช้ทักษะชีวิต</t>
  </si>
  <si>
    <t>ข้อ.5 ความสามารถในการใช้เทคโนโลยี</t>
  </si>
  <si>
    <t>ระดับคะแนนได้แก่</t>
  </si>
  <si>
    <t>0=ไม่ผ่าน 1=ผ่าน  2=ดี   3=ดีเยี่ยม</t>
  </si>
  <si>
    <t>ระดับชั้น</t>
  </si>
  <si>
    <t>ราชื่อบุคลากร</t>
  </si>
  <si>
    <t>ประเภท</t>
  </si>
  <si>
    <t>รายการ</t>
  </si>
  <si>
    <t>ชื่อชีต</t>
  </si>
  <si>
    <t>เลขหน้า</t>
  </si>
  <si>
    <t>การนิเทศ</t>
  </si>
  <si>
    <t>1</t>
  </si>
  <si>
    <t>ภาษาไทย</t>
  </si>
  <si>
    <t>ปพ.5 ต</t>
  </si>
  <si>
    <t>ปกหน้า</t>
  </si>
  <si>
    <t>p0pok1</t>
  </si>
  <si>
    <t>ดีมาก</t>
  </si>
  <si>
    <t>2563</t>
  </si>
  <si>
    <t>คณิตศาสตร์</t>
  </si>
  <si>
    <t>คำอธิบายรายวิชา</t>
  </si>
  <si>
    <t>p1course</t>
  </si>
  <si>
    <t>ดี</t>
  </si>
  <si>
    <t>2564</t>
  </si>
  <si>
    <t>p2out1</t>
  </si>
  <si>
    <t>พอใช้</t>
  </si>
  <si>
    <t>p3str1</t>
  </si>
  <si>
    <t>ปรับปรุง</t>
  </si>
  <si>
    <t>สังคมศึกษา ศาสนา และวัฒนธรรม</t>
  </si>
  <si>
    <t>บันทึกเวลาเรียน</t>
  </si>
  <si>
    <t>p4time</t>
  </si>
  <si>
    <t>สุขศึกษาและพลศึกษา</t>
  </si>
  <si>
    <t>p5grade</t>
  </si>
  <si>
    <t>ศิลปะ</t>
  </si>
  <si>
    <t>คุณลักษณะ/อ่านคิดวิเคราะห์เขียน</t>
  </si>
  <si>
    <t>p6read3</t>
  </si>
  <si>
    <t>สมรรถนะ</t>
  </si>
  <si>
    <t>p7atitude</t>
  </si>
  <si>
    <t>การป้องกันการทุจริต</t>
  </si>
  <si>
    <t>p8honest</t>
  </si>
  <si>
    <t>ภาษาต่างประเทศ</t>
  </si>
  <si>
    <t>การนิเทศน์</t>
  </si>
  <si>
    <t>p9vision</t>
  </si>
  <si>
    <t>กิจกรรมพัฒนาผู้เรียน</t>
  </si>
  <si>
    <t>โรงเรียนขามทะเลสอวิทยา   อำเภอขามทะเลสอ  จังหวัดนครราชสีมา</t>
  </si>
  <si>
    <t>ผู้อำนวยการโรงเรียนขามทะเลสอวิทยา</t>
  </si>
  <si>
    <t>หัวหน้ากลุ่มสาระ</t>
  </si>
  <si>
    <t>ผู้บริหาร</t>
  </si>
  <si>
    <t>รองผู้อำนวยการ</t>
  </si>
  <si>
    <t>ผช.ผอ</t>
  </si>
  <si>
    <t>นางสุชาติ    โมสูงเนิน</t>
  </si>
  <si>
    <t>นายชนะ    แสงจันทร์งาม</t>
  </si>
  <si>
    <t>นางสาวอรปวีณ์    ตั้งแต่ง</t>
  </si>
  <si>
    <t>----------เลือกรายชื่อ---------</t>
  </si>
  <si>
    <t>----------เลือกกลุ่มสาระ---------</t>
  </si>
  <si>
    <t>--เลือกชั้น--</t>
  </si>
  <si>
    <t xml:space="preserve"> </t>
  </si>
  <si>
    <t>หน่วย
การเรียนรู้ที่</t>
  </si>
  <si>
    <t>การงานอาชีพ</t>
  </si>
  <si>
    <t>วิทยาศาสตร์และเทคโนโลยี</t>
  </si>
  <si>
    <t>นางสาวลมัย  เบาสูงเนิน</t>
  </si>
  <si>
    <t>2565</t>
  </si>
  <si>
    <t>2566</t>
  </si>
  <si>
    <t>นางสาวปนัดดา  พงศ์มาลี</t>
  </si>
  <si>
    <t>นายยุทธภัณฑ์  เสิงกำปัง</t>
  </si>
  <si>
    <t>นายธนพล  ชินอ่อน</t>
  </si>
  <si>
    <t>นายศาสตรา  ศรีสุเพชรกุล</t>
  </si>
  <si>
    <t>นางสาววรรณรท  หงษ์ประสิทธิ์</t>
  </si>
  <si>
    <t>นางสาวปานชนก นวลละออง</t>
  </si>
  <si>
    <t>Mr.Mohan Bdr Gurung</t>
  </si>
  <si>
    <t>นางสาวนัทฑริกา บำเพ็ญพงษ์</t>
  </si>
  <si>
    <t>นางสาวพรรณิกา ป้องหานาค</t>
  </si>
  <si>
    <t xml:space="preserve">                                  </t>
  </si>
  <si>
    <t>นางสาวพรรณิกา  ป้องหานาค</t>
  </si>
  <si>
    <t>การวิบูลย์</t>
  </si>
  <si>
    <t>เอ้สูงเนิน</t>
  </si>
  <si>
    <t>เวกสันเทียะ</t>
  </si>
  <si>
    <t>สีหาทัพ</t>
  </si>
  <si>
    <t>จอดสันเทียะ</t>
  </si>
  <si>
    <t>เด็กชายพงศธร</t>
  </si>
  <si>
    <t>ทองคำ</t>
  </si>
  <si>
    <t>เด็กชายพัชรพงษ์</t>
  </si>
  <si>
    <t>สีมาส่งเสริม</t>
  </si>
  <si>
    <t>เด็กชายภูรินท์</t>
  </si>
  <si>
    <t>ยังสูงเนิน</t>
  </si>
  <si>
    <t>ศรีพลัง</t>
  </si>
  <si>
    <t>เด็กชายรัชชานนท์</t>
  </si>
  <si>
    <t>แนมขุนทด</t>
  </si>
  <si>
    <t>เด็กชายวีรภัทร</t>
  </si>
  <si>
    <t>รอสูงเนิน</t>
  </si>
  <si>
    <t>สองสูงเนิน</t>
  </si>
  <si>
    <t>ขจร</t>
  </si>
  <si>
    <t>เด็กหญิงเกวลิน</t>
  </si>
  <si>
    <t>ปะสุข</t>
  </si>
  <si>
    <t>ประเสริฐสันติสุข</t>
  </si>
  <si>
    <t>เนมขุนทด</t>
  </si>
  <si>
    <t>พุ่มทอง</t>
  </si>
  <si>
    <t>แซ่โง้ว</t>
  </si>
  <si>
    <t>ชาญสูงเนิน</t>
  </si>
  <si>
    <t>เด็กหญิงปวีณ์ธิดา</t>
  </si>
  <si>
    <t>งันขุนทด</t>
  </si>
  <si>
    <t>เด็กหญิงปิยธิดา</t>
  </si>
  <si>
    <t>วันดี</t>
  </si>
  <si>
    <t>เจิมขุนทด</t>
  </si>
  <si>
    <t>บดสูงเนิน</t>
  </si>
  <si>
    <t>เดินสันเทียะ</t>
  </si>
  <si>
    <t>แตงสันเทียะ</t>
  </si>
  <si>
    <t>ปุ่มสันเทียะ</t>
  </si>
  <si>
    <t>หวังปักกลาง</t>
  </si>
  <si>
    <t>ชาพันดุง</t>
  </si>
  <si>
    <t>เด็กชายธนพล</t>
  </si>
  <si>
    <t>เด็กชายธนากร</t>
  </si>
  <si>
    <t>ต่วนสูงเนิน</t>
  </si>
  <si>
    <t>งามแสง</t>
  </si>
  <si>
    <t>ชัยนาม</t>
  </si>
  <si>
    <t>เด็กชายนันทิพัฒน์</t>
  </si>
  <si>
    <t>สงวนไว้</t>
  </si>
  <si>
    <t>เดสันเทียะ</t>
  </si>
  <si>
    <t>พุฒซ้อน</t>
  </si>
  <si>
    <t>ศรอินทร์</t>
  </si>
  <si>
    <t>จิตรีธรรม</t>
  </si>
  <si>
    <t>เงสันเทียะ</t>
  </si>
  <si>
    <t>โหงเวียงจันทร์</t>
  </si>
  <si>
    <t>ดอกสันเทียะ</t>
  </si>
  <si>
    <t>ไชยมาตย์</t>
  </si>
  <si>
    <t>ทองกลาง</t>
  </si>
  <si>
    <t>ศรีภูมาตย์</t>
  </si>
  <si>
    <t>สว่างอรุณ</t>
  </si>
  <si>
    <t>อ้นสูงเนิน</t>
  </si>
  <si>
    <t>คือพันดุง</t>
  </si>
  <si>
    <t>คชชะ</t>
  </si>
  <si>
    <t>เพียรทำดี</t>
  </si>
  <si>
    <t>เด็กชายจิรภัทร</t>
  </si>
  <si>
    <t>เด็กชายชญานนท์</t>
  </si>
  <si>
    <t>นันทะไชยศรี</t>
  </si>
  <si>
    <t>ใหม่สูงเนิน</t>
  </si>
  <si>
    <t>กวดสันเทียะ</t>
  </si>
  <si>
    <t>บุญสิทธิ์</t>
  </si>
  <si>
    <t>บำรุงเกาะ</t>
  </si>
  <si>
    <t>ชื่นบัวทอง</t>
  </si>
  <si>
    <t>จันทรแสน</t>
  </si>
  <si>
    <t>จันทนารี</t>
  </si>
  <si>
    <t>เด็กหญิงกัญญาภัค</t>
  </si>
  <si>
    <t>ช่างแก้ว</t>
  </si>
  <si>
    <t>แดนสันเทียะ</t>
  </si>
  <si>
    <t>กรินทร์</t>
  </si>
  <si>
    <t>แนบสันเทียะ</t>
  </si>
  <si>
    <t>ลับสันเทียะ</t>
  </si>
  <si>
    <t>เด็กหญิงปรียานุช</t>
  </si>
  <si>
    <t>ปลอดสันเทียะ</t>
  </si>
  <si>
    <t>กาญจนดิลก</t>
  </si>
  <si>
    <t>เหล็กลอย</t>
  </si>
  <si>
    <t>ศรีหาบุญ</t>
  </si>
  <si>
    <t>คำเสนา</t>
  </si>
  <si>
    <t>ปินะเก</t>
  </si>
  <si>
    <t>หินสันเทียะ</t>
  </si>
  <si>
    <t>อินทร์โคกสูง</t>
  </si>
  <si>
    <t>นายณัฐพงษ์</t>
  </si>
  <si>
    <t>ตุ่งพิลา</t>
  </si>
  <si>
    <t>สมสันเทียะ</t>
  </si>
  <si>
    <t>เด็กชายธีรภัทร</t>
  </si>
  <si>
    <t>ขาวมะลัง</t>
  </si>
  <si>
    <t>พวงสันเทียะ</t>
  </si>
  <si>
    <t>ทิพย์สันเทียะ</t>
  </si>
  <si>
    <t>เด็กชายวงศกร</t>
  </si>
  <si>
    <t>ทิบสันเทียะ</t>
  </si>
  <si>
    <t>ซีกพุดซา</t>
  </si>
  <si>
    <t>โคสันเทียะ</t>
  </si>
  <si>
    <t>เด็กหญิงณัชชา</t>
  </si>
  <si>
    <t>บุตรเขียว</t>
  </si>
  <si>
    <t>มีทรัพย์</t>
  </si>
  <si>
    <t>คุ้มสุภา</t>
  </si>
  <si>
    <t>พันธ์มณี</t>
  </si>
  <si>
    <t>มามีสุข</t>
  </si>
  <si>
    <t>แปลนสันเทียะ</t>
  </si>
  <si>
    <t>หาสูงเนิน</t>
  </si>
  <si>
    <t>เด็กหญิงสลิลทิพย์</t>
  </si>
  <si>
    <t>ลมสูงเนินวงศ์</t>
  </si>
  <si>
    <t>เด็กหญิงสุชาวดี</t>
  </si>
  <si>
    <t>ธงสันเทียะ</t>
  </si>
  <si>
    <t>ประณีตพลกรัง</t>
  </si>
  <si>
    <t>พรมโลก</t>
  </si>
  <si>
    <t>เที่ยงตรง</t>
  </si>
  <si>
    <t>กล้าสูงเนิน</t>
  </si>
  <si>
    <t>จันทวิลา</t>
  </si>
  <si>
    <t>น้อยนาค</t>
  </si>
  <si>
    <t>ใจสูงเนิน</t>
  </si>
  <si>
    <t>ช่วยงาน</t>
  </si>
  <si>
    <t>ชนะประโคน</t>
  </si>
  <si>
    <t>ศรีวิวัฒน์</t>
  </si>
  <si>
    <t>ถนอมพลกรัง</t>
  </si>
  <si>
    <t>บริบูรณ์</t>
  </si>
  <si>
    <t>ใหญ่พุดซา</t>
  </si>
  <si>
    <t>ศรีสกุล</t>
  </si>
  <si>
    <t>ตั้วสูงเนิน</t>
  </si>
  <si>
    <t>ศรีสูงเนิน</t>
  </si>
  <si>
    <t>คุ้มสูงเนิน</t>
  </si>
  <si>
    <t>ครึ้มสันเทียะ</t>
  </si>
  <si>
    <t>โนมขุนทด</t>
  </si>
  <si>
    <t>สุระพินิจ</t>
  </si>
  <si>
    <t>ตั้นสูงเนิน</t>
  </si>
  <si>
    <t>กองกระโทก</t>
  </si>
  <si>
    <t>เงียบพลกรัง</t>
  </si>
  <si>
    <t>กิสันเทียะ</t>
  </si>
  <si>
    <t>เปียะขุนทด</t>
  </si>
  <si>
    <t>ศรีนิล</t>
  </si>
  <si>
    <t>ออไธสงค์</t>
  </si>
  <si>
    <t>ตะสันเทียะ</t>
  </si>
  <si>
    <t>สุยะลา</t>
  </si>
  <si>
    <t>เด็กหญิงนภัสสร</t>
  </si>
  <si>
    <t>ไชยทรัพย์สิน</t>
  </si>
  <si>
    <t>พันธุ</t>
  </si>
  <si>
    <t>บัวเด่น</t>
  </si>
  <si>
    <t>พรมเสนสา</t>
  </si>
  <si>
    <t>เขยพุดซา</t>
  </si>
  <si>
    <t>หะขุนทด</t>
  </si>
  <si>
    <t>ใบสูงเนิน</t>
  </si>
  <si>
    <t>สายบุญ</t>
  </si>
  <si>
    <t>เด็กชายจิรายุ</t>
  </si>
  <si>
    <t>หวินสูงเนิน</t>
  </si>
  <si>
    <t>ด่านสันเทียะ</t>
  </si>
  <si>
    <t>เด็กชายณัฐพล</t>
  </si>
  <si>
    <t>ยศกลาง</t>
  </si>
  <si>
    <t>พลสว่าง</t>
  </si>
  <si>
    <t>งามการ</t>
  </si>
  <si>
    <t>เกี้ยวสันเทียะ</t>
  </si>
  <si>
    <t>โภชน์ฉิมพลี</t>
  </si>
  <si>
    <t>นายพุฒิพงศ์</t>
  </si>
  <si>
    <t>มะอิสูงเนิน</t>
  </si>
  <si>
    <t>นุมขุนทด</t>
  </si>
  <si>
    <t>เดิมสันเทียะ</t>
  </si>
  <si>
    <t>เผ่าแสง</t>
  </si>
  <si>
    <t>แสนขุนทด</t>
  </si>
  <si>
    <t>ตีวี</t>
  </si>
  <si>
    <t>เขพันดุง</t>
  </si>
  <si>
    <t>ปุมสันเทียะ</t>
  </si>
  <si>
    <t>บานโพธิ์</t>
  </si>
  <si>
    <t>สุภาวหา</t>
  </si>
  <si>
    <t>รวยสันเทียะ</t>
  </si>
  <si>
    <t>มีสันเทียะ</t>
  </si>
  <si>
    <t>เด็กชายจิรวัฒน์</t>
  </si>
  <si>
    <t>แสพลกรัง</t>
  </si>
  <si>
    <t>เยินสูงเนิน</t>
  </si>
  <si>
    <t>เดชะสูงเนิน</t>
  </si>
  <si>
    <t>พาดทองหลาง</t>
  </si>
  <si>
    <t>โพธิ์พันธ์</t>
  </si>
  <si>
    <t>โพธิ์หล้า</t>
  </si>
  <si>
    <t>จำพันดุง</t>
  </si>
  <si>
    <t>สนิทบุรุษ</t>
  </si>
  <si>
    <t>หกขุนทด</t>
  </si>
  <si>
    <t>งัดสันเทียะ</t>
  </si>
  <si>
    <t>ตอพันดุง</t>
  </si>
  <si>
    <t>ขำพันดุง</t>
  </si>
  <si>
    <t>เก่งสูงเนิน</t>
  </si>
  <si>
    <t>แพทย์สันเทียะ</t>
  </si>
  <si>
    <t>นพพลกรัง</t>
  </si>
  <si>
    <t>มาลัย</t>
  </si>
  <si>
    <t>พิไลพงษ์</t>
  </si>
  <si>
    <t>ทนงค์สำโรง</t>
  </si>
  <si>
    <t>ขูดสันเทียะ</t>
  </si>
  <si>
    <t>เปิงขุนทด</t>
  </si>
  <si>
    <t>หลงจันพะเนา</t>
  </si>
  <si>
    <t>นุขุนทด</t>
  </si>
  <si>
    <t>ภู่เจริญ</t>
  </si>
  <si>
    <t>ฉิมใหม่</t>
  </si>
  <si>
    <t>นอสูงเนิน</t>
  </si>
  <si>
    <t>เด็กชายธนกร</t>
  </si>
  <si>
    <t>แวะสันเทียะ</t>
  </si>
  <si>
    <t>ช่อขุนทด</t>
  </si>
  <si>
    <t>เด็กชายภัทรพล</t>
  </si>
  <si>
    <t>จรโคกกรวด</t>
  </si>
  <si>
    <t>โจมรัมย์</t>
  </si>
  <si>
    <t>แก้วโท</t>
  </si>
  <si>
    <t>เอื้อสันเทียะ</t>
  </si>
  <si>
    <t>เลี้ยวกลาง</t>
  </si>
  <si>
    <t>ศรีลากูล</t>
  </si>
  <si>
    <t>ซำสันเทียะ</t>
  </si>
  <si>
    <t>ฉาบพุดซา</t>
  </si>
  <si>
    <t>มอญขุนทด</t>
  </si>
  <si>
    <t>ยุทธยงค์</t>
  </si>
  <si>
    <t>เด็กชายธนวัฒน์</t>
  </si>
  <si>
    <t>วังสันเทียะ</t>
  </si>
  <si>
    <t>เด็กชายภูมิพัฒน์</t>
  </si>
  <si>
    <t>สังข์โกมล</t>
  </si>
  <si>
    <t>นายศิรสิทธิ์</t>
  </si>
  <si>
    <t>จ่าพันดุง</t>
  </si>
  <si>
    <t>เชิดสูงเนิน</t>
  </si>
  <si>
    <t>คุมกลางดอน</t>
  </si>
  <si>
    <t>ทยอมใหม่</t>
  </si>
  <si>
    <t>ใบไม้</t>
  </si>
  <si>
    <t>ปนสันเทียะ</t>
  </si>
  <si>
    <t>โคกสวัสดิ์</t>
  </si>
  <si>
    <t>นายจิรัฐกิตติ์</t>
  </si>
  <si>
    <t>ปรารณียพงษ์</t>
  </si>
  <si>
    <t>ปิ่นสันเทียะ</t>
  </si>
  <si>
    <t>พลทา</t>
  </si>
  <si>
    <t>เด็กหญิงพิมพ์ชนก</t>
  </si>
  <si>
    <t>บุญเดช</t>
  </si>
  <si>
    <t>เด็กหญิงสุชาดา</t>
  </si>
  <si>
    <t>คงวัต</t>
  </si>
  <si>
    <t>นายกฤษฎา</t>
  </si>
  <si>
    <t>กำพุฒกลาง</t>
  </si>
  <si>
    <t>นายกฤษณพัฒน์</t>
  </si>
  <si>
    <t>ปิ่นโคกกรวด</t>
  </si>
  <si>
    <t>ฉิมฉลาด</t>
  </si>
  <si>
    <t>ศรีโคกกรวด</t>
  </si>
  <si>
    <t>นายศุภวิชญ์</t>
  </si>
  <si>
    <t>ปอสูงเนิน</t>
  </si>
  <si>
    <t>นายสุรชาติ</t>
  </si>
  <si>
    <t>นายชิดนุพัฒน์</t>
  </si>
  <si>
    <t>มีด้วง</t>
  </si>
  <si>
    <t>นางสาวจารุวรรณ</t>
  </si>
  <si>
    <t>กบสูงเนิน</t>
  </si>
  <si>
    <t>เด็กหญิงจิดาภา</t>
  </si>
  <si>
    <t>นางสาวชนิสรา</t>
  </si>
  <si>
    <t>ยอดสันเทียะ</t>
  </si>
  <si>
    <t>นางสาวชลดา</t>
  </si>
  <si>
    <t>สุขสูงเนิน</t>
  </si>
  <si>
    <t>นางสาวชวัณญา</t>
  </si>
  <si>
    <t>จันทา</t>
  </si>
  <si>
    <t>นางสาวธัญชนก</t>
  </si>
  <si>
    <t>นางสาวแพรวา</t>
  </si>
  <si>
    <t>จอมประโคน</t>
  </si>
  <si>
    <t>นางสาวพัณวษา</t>
  </si>
  <si>
    <t>บัณฑุกุล</t>
  </si>
  <si>
    <t>นางสาววิภาพร</t>
  </si>
  <si>
    <t>จัดกระโทก</t>
  </si>
  <si>
    <t>นางสาวสุพัตรา</t>
  </si>
  <si>
    <t>อำคาเพท</t>
  </si>
  <si>
    <t>นางสาวสุรัมภา</t>
  </si>
  <si>
    <t>ดวงมาลัย</t>
  </si>
  <si>
    <t>แซ่เรือง</t>
  </si>
  <si>
    <t>นายชัยชนะ</t>
  </si>
  <si>
    <t>นายธนภูมิ</t>
  </si>
  <si>
    <t>นายนันตชัย</t>
  </si>
  <si>
    <t>โพธิ์สูงเนิน</t>
  </si>
  <si>
    <t>นายปฏิธาน</t>
  </si>
  <si>
    <t>มีโนนทอง</t>
  </si>
  <si>
    <t>นายปพนธีร์</t>
  </si>
  <si>
    <t>ประกาศณพร</t>
  </si>
  <si>
    <t>นายศรัณย์</t>
  </si>
  <si>
    <t>สุทธิชัย</t>
  </si>
  <si>
    <t>นายฉัตรมงคล</t>
  </si>
  <si>
    <t>ประอินทร์</t>
  </si>
  <si>
    <t>นายจิราวัฒน์</t>
  </si>
  <si>
    <t>ฝ่ายจัตุรัส</t>
  </si>
  <si>
    <t>นายเคซี</t>
  </si>
  <si>
    <t>อุปคำ</t>
  </si>
  <si>
    <t>นางสาวกาญจน์เกล้า</t>
  </si>
  <si>
    <t>หวังง้างกลาง</t>
  </si>
  <si>
    <t>นางสาวจิราพร</t>
  </si>
  <si>
    <t>นาดสูงเนิน</t>
  </si>
  <si>
    <t>นางสาวณิชาภัทร์</t>
  </si>
  <si>
    <t>มาซาว</t>
  </si>
  <si>
    <t>นางสาวธนาพร</t>
  </si>
  <si>
    <t>นางสาวนภัสสร</t>
  </si>
  <si>
    <t>นางสาวปนัดดา</t>
  </si>
  <si>
    <t>ฟุบขุนทด</t>
  </si>
  <si>
    <t>นางสาวเพชรมณีรินทร์</t>
  </si>
  <si>
    <t>คำปันศรี</t>
  </si>
  <si>
    <t>เครือแก้ว</t>
  </si>
  <si>
    <t>นางสาวภัทรลภา</t>
  </si>
  <si>
    <t>ทรัพย์สูงเนิน</t>
  </si>
  <si>
    <t>นางสาวอนงค์นาถ</t>
  </si>
  <si>
    <t>พิมพ์ภาเรีย</t>
  </si>
  <si>
    <t>นายณฐกร</t>
  </si>
  <si>
    <t>คลังทอง</t>
  </si>
  <si>
    <t>นายธนกฤต</t>
  </si>
  <si>
    <t>นายพิภพ</t>
  </si>
  <si>
    <t>มหาวงษ์</t>
  </si>
  <si>
    <t>นายภานุวัฒน์</t>
  </si>
  <si>
    <t>ศรีแก้ว</t>
  </si>
  <si>
    <t>นางสาวกรรณิกา</t>
  </si>
  <si>
    <t>นันทไชยศรี</t>
  </si>
  <si>
    <t>เปพันดุง</t>
  </si>
  <si>
    <t>นางสาวกัญญาวีร์</t>
  </si>
  <si>
    <t>เนียมสูงเนิน</t>
  </si>
  <si>
    <t>เรียงสันเทียะ</t>
  </si>
  <si>
    <t>นางสาวณัฏฐิกา</t>
  </si>
  <si>
    <t>นางสาวปุณยาพร</t>
  </si>
  <si>
    <t>เจริญสุข</t>
  </si>
  <si>
    <t>นางสาวพชรินทร์</t>
  </si>
  <si>
    <t>นางสาวพรพรรณ</t>
  </si>
  <si>
    <t>ยุงสันเทียะ</t>
  </si>
  <si>
    <t>นาคขุนทด</t>
  </si>
  <si>
    <t>นางสาวพลอยรัตน์</t>
  </si>
  <si>
    <t>สิงห์ลอ</t>
  </si>
  <si>
    <t>นางสาวพิชชาภา</t>
  </si>
  <si>
    <t>ภูคะฮาด</t>
  </si>
  <si>
    <t>นางสาววรัญญา</t>
  </si>
  <si>
    <t>คำโคกกรวด</t>
  </si>
  <si>
    <t>นางสาวศศิวิมล</t>
  </si>
  <si>
    <t>ละไมพล</t>
  </si>
  <si>
    <t>นางสาวศิรภัสสร</t>
  </si>
  <si>
    <t>ขวัญเรือง</t>
  </si>
  <si>
    <t>นางสาวสุชัญญา</t>
  </si>
  <si>
    <t>นางสาวสุรีรัตน์</t>
  </si>
  <si>
    <t>คำเงิน</t>
  </si>
  <si>
    <t>นางสาวอลิชชา</t>
  </si>
  <si>
    <t>ดูสันเทียะ</t>
  </si>
  <si>
    <t>นางสาวอักษรา</t>
  </si>
  <si>
    <t>ฉ่องสูงเนิน</t>
  </si>
  <si>
    <t>นายชนภูมิ</t>
  </si>
  <si>
    <t>เวกสูงเนิน</t>
  </si>
  <si>
    <t>ศรีทิพย์</t>
  </si>
  <si>
    <t>นางสาวฐิติรัตน์</t>
  </si>
  <si>
    <t>นางสาวนันทิกานต์</t>
  </si>
  <si>
    <t>บุญขาว</t>
  </si>
  <si>
    <t>นางสาวศรุดา</t>
  </si>
  <si>
    <t>นางสาวศศิชา</t>
  </si>
  <si>
    <t>นางสาวศุภสรณ์</t>
  </si>
  <si>
    <t>ทอนสูงเนิน</t>
  </si>
  <si>
    <t>นางสาวอริศรา</t>
  </si>
  <si>
    <t>โพธิรุกษ์</t>
  </si>
  <si>
    <t>นายกิตติศักดิ์</t>
  </si>
  <si>
    <t>นายธนภัทธ์</t>
  </si>
  <si>
    <t>มากเมือง</t>
  </si>
  <si>
    <t>นายนราธิป</t>
  </si>
  <si>
    <t>สงคราม</t>
  </si>
  <si>
    <t>สนสุภาพ</t>
  </si>
  <si>
    <t>นายศิริวัชญ์</t>
  </si>
  <si>
    <t>อรุณ</t>
  </si>
  <si>
    <t>สูงเนิน</t>
  </si>
  <si>
    <t>เด็กชายธีรเดช</t>
  </si>
  <si>
    <t>เขินค้างพลู</t>
  </si>
  <si>
    <t>โสดาพัฒน์</t>
  </si>
  <si>
    <t>นางสาวนัทธมน</t>
  </si>
  <si>
    <t>สมพงศ์</t>
  </si>
  <si>
    <t>นางสาวภัทรวดี</t>
  </si>
  <si>
    <t>นางสาวสรัญญา</t>
  </si>
  <si>
    <t>นางสาวชนิดาภา</t>
  </si>
  <si>
    <t>คลังสูงเนิน</t>
  </si>
  <si>
    <t>เปรี่ยมสูงเนิน</t>
  </si>
  <si>
    <t>นางสาวธนัชชา</t>
  </si>
  <si>
    <t>อิงสันเทียะ</t>
  </si>
  <si>
    <t>นางสาวกัญญาณัฐ</t>
  </si>
  <si>
    <t>แคล้วสูงเนิน</t>
  </si>
  <si>
    <t>นายปฏิภาณ</t>
  </si>
  <si>
    <t>ประสิทธิ์สุวรรณ</t>
  </si>
  <si>
    <t>นายเกียรติศักดิ์</t>
  </si>
  <si>
    <t>สุพร</t>
  </si>
  <si>
    <t>หลอมประโคน</t>
  </si>
  <si>
    <t>นางสาวสุพิชญา</t>
  </si>
  <si>
    <t>โค้งสำโรง</t>
  </si>
  <si>
    <t>นางสาวชฎาพร</t>
  </si>
  <si>
    <t>นางสาวกนกวรรณ</t>
  </si>
  <si>
    <t>ยศสูงเนิน</t>
  </si>
  <si>
    <t>ศรีอภัย</t>
  </si>
  <si>
    <t>นางสาวกชกร</t>
  </si>
  <si>
    <t>เบียบสันเทียะ</t>
  </si>
  <si>
    <t>นางสาวศิริพร</t>
  </si>
  <si>
    <t>โชว์สูงเนิน</t>
  </si>
  <si>
    <t>จริบรัมย์</t>
  </si>
  <si>
    <t>หอมสันเทียะ</t>
  </si>
  <si>
    <t>เดิกสูงเนิน</t>
  </si>
  <si>
    <t>นางสาวจิดาภา</t>
  </si>
  <si>
    <t>ถาคำเครือ</t>
  </si>
  <si>
    <t>รัตนารักษ์</t>
  </si>
  <si>
    <t>นางสาวกชพรรณ</t>
  </si>
  <si>
    <t>นางสาวชลธิชา</t>
  </si>
  <si>
    <t>นายธีรภัทร</t>
  </si>
  <si>
    <t>นายรัชชานนท์</t>
  </si>
  <si>
    <t>อ้นสมุทร</t>
  </si>
  <si>
    <t>นางสาวชนกนันท์</t>
  </si>
  <si>
    <t>นางสาวจิราภรณ์</t>
  </si>
  <si>
    <t>ก้อนสูงเนิน</t>
  </si>
  <si>
    <t>นายภูมิพัฒน์</t>
  </si>
  <si>
    <t>นายจิรายุ</t>
  </si>
  <si>
    <t>ปราณีตพลกรัง</t>
  </si>
  <si>
    <t>แสงชนะ</t>
  </si>
  <si>
    <t>แทนพลกรัง</t>
  </si>
  <si>
    <t>นางสาวกัญญาภัค</t>
  </si>
  <si>
    <t>รุ่งสันเทียะ</t>
  </si>
  <si>
    <t>นามกระโทก</t>
  </si>
  <si>
    <t>นางสาวณัฐธิดา</t>
  </si>
  <si>
    <t>นางสาวนิชาภัทร</t>
  </si>
  <si>
    <t>เกวียนสูงเนิน</t>
  </si>
  <si>
    <t>นางสาวกุลธิดา</t>
  </si>
  <si>
    <t>ปลอดสูงเนิน</t>
  </si>
  <si>
    <t>นายพงศกร</t>
  </si>
  <si>
    <t>นางสาวธัญญรัตน์</t>
  </si>
  <si>
    <t>เลาะสูงเนิน</t>
  </si>
  <si>
    <t>นางสาวศศิณา</t>
  </si>
  <si>
    <t>ธรรมลี</t>
  </si>
  <si>
    <t>ไกรดงพลอง</t>
  </si>
  <si>
    <t>นางสาวจันทิมา</t>
  </si>
  <si>
    <t>สอสูงเนิน</t>
  </si>
  <si>
    <t>นายณัฐพล</t>
  </si>
  <si>
    <t>บรรพชาติ</t>
  </si>
  <si>
    <t>ตั้งกิตติโชค</t>
  </si>
  <si>
    <t>ปีพันดุง</t>
  </si>
  <si>
    <t>นายธนากร</t>
  </si>
  <si>
    <t>นางสาวลลิตา</t>
  </si>
  <si>
    <t>จำปา</t>
  </si>
  <si>
    <t>โชสูงเนิน</t>
  </si>
  <si>
    <t>นาดี</t>
  </si>
  <si>
    <t>นายธนกร</t>
  </si>
  <si>
    <t>นางสาวณัฐณิชา</t>
  </si>
  <si>
    <t>นางสาวภัทราพร</t>
  </si>
  <si>
    <t>นางสาวสุธาสินี</t>
  </si>
  <si>
    <t>เตียงพลกรัง</t>
  </si>
  <si>
    <t>วงศ์วิริยชาติ</t>
  </si>
  <si>
    <t>ปัญญาสม</t>
  </si>
  <si>
    <t>ตุ้มสูงเนิน</t>
  </si>
  <si>
    <t>นางสาวธิดารัตน์</t>
  </si>
  <si>
    <t>นางสาวกมลรัตน์</t>
  </si>
  <si>
    <t>ลมสูงเนิน</t>
  </si>
  <si>
    <t>ร่ายสูงเนิน</t>
  </si>
  <si>
    <t>ม.1/1</t>
  </si>
  <si>
    <t>ม.1/2</t>
  </si>
  <si>
    <t>ม.1/3</t>
  </si>
  <si>
    <t>ม.1/4</t>
  </si>
  <si>
    <t>ม.1/5</t>
  </si>
  <si>
    <t>ม.2/1</t>
  </si>
  <si>
    <t>ม.2/2</t>
  </si>
  <si>
    <t>ม.2/3</t>
  </si>
  <si>
    <t>ม.2/4</t>
  </si>
  <si>
    <t>ม.2/5</t>
  </si>
  <si>
    <t>ม.3/1</t>
  </si>
  <si>
    <t>ม.3/2</t>
  </si>
  <si>
    <t>ม.3/3</t>
  </si>
  <si>
    <t>ม.3/4</t>
  </si>
  <si>
    <t>ม.3/5</t>
  </si>
  <si>
    <t>ม.4/1</t>
  </si>
  <si>
    <t>ม.4/2</t>
  </si>
  <si>
    <t>ม.4/3</t>
  </si>
  <si>
    <t>ม.4/4</t>
  </si>
  <si>
    <t>ม.4/5</t>
  </si>
  <si>
    <t>ม.5/1</t>
  </si>
  <si>
    <t>ม.5/2</t>
  </si>
  <si>
    <t>ม.5/3</t>
  </si>
  <si>
    <t>ม.5/4</t>
  </si>
  <si>
    <t>ม.5/5</t>
  </si>
  <si>
    <t>ม.6/1</t>
  </si>
  <si>
    <t>ม.6/2</t>
  </si>
  <si>
    <t>ม.6/3</t>
  </si>
  <si>
    <t>ม.6/4</t>
  </si>
  <si>
    <t>ม.6/5</t>
  </si>
  <si>
    <t>นางสาวสุกัญญา   นาคเสน</t>
  </si>
  <si>
    <t>นายปฏิภาณ  ลาสามา</t>
  </si>
  <si>
    <t>2567</t>
  </si>
  <si>
    <t>2568</t>
  </si>
  <si>
    <t>2569</t>
  </si>
  <si>
    <t>นางอุดมพร ชื่นอาภา</t>
  </si>
  <si>
    <t>นางสาวพิชญาภา ภาษาสุข</t>
  </si>
  <si>
    <t>นางสาววรรณรท หงษ์ประสิทธิ์</t>
  </si>
  <si>
    <t>นางสาวเพลินใจ วิริยะ</t>
  </si>
  <si>
    <t>นางสาวลดาวัลย์ เกษมอมรกุล</t>
  </si>
  <si>
    <t xml:space="preserve">Mr.Nima Phurba	</t>
  </si>
  <si>
    <t>นางสาวสุนิษฐา พาขุนทด</t>
  </si>
  <si>
    <t>นางสาวสุภัสรา แก้วล้ำ</t>
  </si>
  <si>
    <t>นายเชิดเกียรติ นาดี</t>
  </si>
  <si>
    <t>นางสาวปิยะดา มนกลาง</t>
  </si>
  <si>
    <t>นางสาวธาราทิพย์ ทรวงดอน</t>
  </si>
  <si>
    <t>นางนฤมล รัตนานุสรณ์</t>
  </si>
  <si>
    <t>นายพีรณัฐ ชิดสุข</t>
  </si>
  <si>
    <t>นางสาวศิริ เตียนพลกรัง</t>
  </si>
  <si>
    <t>นางสาวนิภาวรรณ ผสมทรัพย์</t>
  </si>
  <si>
    <t>นางสาวนาฏอนงค์ เกียะขุนทด</t>
  </si>
  <si>
    <t>นางสาวพิมพ์ชนก แผลงนอก</t>
  </si>
  <si>
    <t>นายวัชรินทร์ ซอมขุนทด</t>
  </si>
  <si>
    <t>นางสาวอรปวีณ์ ตั้งแต่ง</t>
  </si>
  <si>
    <t>นายทรงพล สายแวว</t>
  </si>
  <si>
    <t>นางสาวอัครภา คำสิงห์นอก</t>
  </si>
  <si>
    <t>นางสาวสโรชา เตียงช่างรัมย์</t>
  </si>
  <si>
    <t>นางสาวลมัย เบาสูงเนิน</t>
  </si>
  <si>
    <t>นางสาวปฐมาพร ปั่นสันเทียะ</t>
  </si>
  <si>
    <t>นางสาวศิรินภา ดีจันทึก</t>
  </si>
  <si>
    <t>นางสาวณกรกมล ศรีไชย</t>
  </si>
  <si>
    <t>นายชนะ แสงจันทร์งาม</t>
  </si>
  <si>
    <t>นายทรงวุฒิ พัลวัฒน์</t>
  </si>
  <si>
    <t>นางดวงรัตน์ ลอยฟู</t>
  </si>
  <si>
    <t>นายภูรินทร์ ยิ่งใจกล้า</t>
  </si>
  <si>
    <t>นางสุชาติ โมสูงเนิน</t>
  </si>
  <si>
    <t>นายสิทธิชัย โพชะกะ</t>
  </si>
  <si>
    <t>นายยุทธภัณฑ์ เสิงกำปัง</t>
  </si>
  <si>
    <t>นางสาวปัทมาพร จ่าโนนสูง</t>
  </si>
  <si>
    <t>นายศาสตรา ศรีสุเพชรกุล</t>
  </si>
  <si>
    <t>นางพิมพ์ชณัฐ พลเยี่ยม</t>
  </si>
  <si>
    <t>นางสาวสุกัญญา นาคเสน</t>
  </si>
  <si>
    <t>นางธารินี อยู่มาก</t>
  </si>
  <si>
    <t>นางอุบลพรรณ์ สิทธิถาวร</t>
  </si>
  <si>
    <t>นางสาวปนัดดา พงศ์มาลี</t>
  </si>
  <si>
    <t>นางสาวบุษกร ศรีสุพรรณราช</t>
  </si>
  <si>
    <t>นางสาวณภคพร  ศรีไชย</t>
  </si>
  <si>
    <t>ชั้นมัธยมศึกษาตอนปลาย</t>
  </si>
  <si>
    <t>ชั้นมัธยมศึกษาตอนต้น</t>
  </si>
  <si>
    <t>***/ใส่คำอธิบายรายวิชา/***
*** ดับเบิลคลิก เพิ่มข้อมูล ***
*** หากจะขึ้นบรรทัดใหม่ให้ กดปุ่ม Alt + Enter ***</t>
  </si>
  <si>
    <t>-เลือกหน่วยกิต-</t>
  </si>
  <si>
    <t>15203</t>
  </si>
  <si>
    <t>เด็กชายกฤชณภัทร</t>
  </si>
  <si>
    <t>15238</t>
  </si>
  <si>
    <t>เด็กชายกลทีป์</t>
  </si>
  <si>
    <t>สัจจเขต</t>
  </si>
  <si>
    <t>15275</t>
  </si>
  <si>
    <t>เจติปา</t>
  </si>
  <si>
    <t>15312</t>
  </si>
  <si>
    <t>เด็กชายกันตธีร์</t>
  </si>
  <si>
    <t>มีกำปัง</t>
  </si>
  <si>
    <t>15347</t>
  </si>
  <si>
    <t>เด็กชายกฤษฎากรณ์</t>
  </si>
  <si>
    <t>อมกฤษ์</t>
  </si>
  <si>
    <t>15317</t>
  </si>
  <si>
    <t>เด็กชายดาวินทร์</t>
  </si>
  <si>
    <t>15383</t>
  </si>
  <si>
    <t>15348</t>
  </si>
  <si>
    <t>เด็กชายกฤษณะ</t>
  </si>
  <si>
    <t>วงศ์กา</t>
  </si>
  <si>
    <t>15313</t>
  </si>
  <si>
    <t>เด็กชายชโนทัย</t>
  </si>
  <si>
    <t>15276</t>
  </si>
  <si>
    <t>เด็กชายจิณณะ</t>
  </si>
  <si>
    <t>วิชรจินดาพันธ์</t>
  </si>
  <si>
    <t>15239</t>
  </si>
  <si>
    <t>เด็กชายกุลณภัทร</t>
  </si>
  <si>
    <t>ปักปิ่นทอง</t>
  </si>
  <si>
    <t>15205</t>
  </si>
  <si>
    <t>สัมมา</t>
  </si>
  <si>
    <t>15206</t>
  </si>
  <si>
    <t>เด็กชายญาณวรุตม์</t>
  </si>
  <si>
    <t>หมั่นวิชา</t>
  </si>
  <si>
    <t>15240</t>
  </si>
  <si>
    <t>เด็กชายจิรพัส</t>
  </si>
  <si>
    <t>เพิกขุนทด</t>
  </si>
  <si>
    <t>15277</t>
  </si>
  <si>
    <t>เด็กชายเจตนิพัทธ์</t>
  </si>
  <si>
    <t>การสูงเนิน</t>
  </si>
  <si>
    <t>15314</t>
  </si>
  <si>
    <t>เด็กชายณฐกร</t>
  </si>
  <si>
    <t>ศรีสมุทร</t>
  </si>
  <si>
    <t>15349</t>
  </si>
  <si>
    <t>เด็กชายกิตติพัทธ์</t>
  </si>
  <si>
    <t>15385</t>
  </si>
  <si>
    <t>เด็กชายจิรภัทร์</t>
  </si>
  <si>
    <t>15350</t>
  </si>
  <si>
    <t>ชัยบุรัมย์</t>
  </si>
  <si>
    <t>15315</t>
  </si>
  <si>
    <t>เด็กชายณัฐพัชร์</t>
  </si>
  <si>
    <t>15241</t>
  </si>
  <si>
    <t>หวยสูงเนิน</t>
  </si>
  <si>
    <t>15207</t>
  </si>
  <si>
    <t>เด็กชายณัฐธัน</t>
  </si>
  <si>
    <t>ศรีรอด</t>
  </si>
  <si>
    <t>15208</t>
  </si>
  <si>
    <t>เด็กชายธนิยวินทน์</t>
  </si>
  <si>
    <t>เจียรสีดำรงค์กูล</t>
  </si>
  <si>
    <t>15242</t>
  </si>
  <si>
    <t>เด็กชายเด่นนคร</t>
  </si>
  <si>
    <t>ช่างทอง</t>
  </si>
  <si>
    <t>15279</t>
  </si>
  <si>
    <t>เด็กชายชยาวิท</t>
  </si>
  <si>
    <t>15316</t>
  </si>
  <si>
    <t>เด็กชายณัฐภณ</t>
  </si>
  <si>
    <t>15351</t>
  </si>
  <si>
    <t>ถ่ายสูงเนิน</t>
  </si>
  <si>
    <t>15386</t>
  </si>
  <si>
    <t>ผาดจันทึก</t>
  </si>
  <si>
    <t>15387</t>
  </si>
  <si>
    <t>เด็กชายธนาธิป</t>
  </si>
  <si>
    <t>15352</t>
  </si>
  <si>
    <t>15280</t>
  </si>
  <si>
    <t>เด็กชายณะพลเดช</t>
  </si>
  <si>
    <t>สอนชา</t>
  </si>
  <si>
    <t>15243</t>
  </si>
  <si>
    <t>เด็กชายทินกร</t>
  </si>
  <si>
    <t>สมพลกรัง</t>
  </si>
  <si>
    <t>15209</t>
  </si>
  <si>
    <t>นพขุนทด</t>
  </si>
  <si>
    <t>15210</t>
  </si>
  <si>
    <t>เด็กชายปาณัท</t>
  </si>
  <si>
    <t>ปั่นกลาง</t>
  </si>
  <si>
    <t>15281</t>
  </si>
  <si>
    <t>สกุลโยธา</t>
  </si>
  <si>
    <t>15320</t>
  </si>
  <si>
    <t>15353</t>
  </si>
  <si>
    <t>เด็กชายชวัลกร</t>
  </si>
  <si>
    <t>15388</t>
  </si>
  <si>
    <t>วงษ์จันทร์</t>
  </si>
  <si>
    <t>15389</t>
  </si>
  <si>
    <t>เด็กชายปรเมศ</t>
  </si>
  <si>
    <t>15321</t>
  </si>
  <si>
    <t>เด็กชายธวัชชัย</t>
  </si>
  <si>
    <t>ขาวโคกกรวด</t>
  </si>
  <si>
    <t>15245</t>
  </si>
  <si>
    <t>เด็กชายธีรภัทร์</t>
  </si>
  <si>
    <t>15211</t>
  </si>
  <si>
    <t>15212</t>
  </si>
  <si>
    <t>เด็กชายพลวัฒน์</t>
  </si>
  <si>
    <t>15247</t>
  </si>
  <si>
    <t>เด็กชายพัชรพล</t>
  </si>
  <si>
    <t>แก้วศรีจันทร์</t>
  </si>
  <si>
    <t>15283</t>
  </si>
  <si>
    <t>เขื่อนวัง</t>
  </si>
  <si>
    <t>15322</t>
  </si>
  <si>
    <t>นิลจอน</t>
  </si>
  <si>
    <t>15390</t>
  </si>
  <si>
    <t>เด็กชายพีระภัทร์</t>
  </si>
  <si>
    <t>ศัลย์วิเศษ</t>
  </si>
  <si>
    <t>15391</t>
  </si>
  <si>
    <t>จันทกุล</t>
  </si>
  <si>
    <t>15356</t>
  </si>
  <si>
    <t>เด็กชายนนท์ถศักดิ์</t>
  </si>
  <si>
    <t>คำพิรานนท์</t>
  </si>
  <si>
    <t>15323</t>
  </si>
  <si>
    <t>15284</t>
  </si>
  <si>
    <t>ฝนกระโทก</t>
  </si>
  <si>
    <t>15248</t>
  </si>
  <si>
    <t>เพชรภูเขียว</t>
  </si>
  <si>
    <t>15213</t>
  </si>
  <si>
    <t>ดีอิน</t>
  </si>
  <si>
    <t>15214</t>
  </si>
  <si>
    <t>เด็กชายเมธาสิทธิ์</t>
  </si>
  <si>
    <t>ปานะวงค์</t>
  </si>
  <si>
    <t>15249</t>
  </si>
  <si>
    <t>เด็กชายภูวเดช</t>
  </si>
  <si>
    <t>15285</t>
  </si>
  <si>
    <t>บุญมาก</t>
  </si>
  <si>
    <t>15324</t>
  </si>
  <si>
    <t>เศรษฐพันธุ์</t>
  </si>
  <si>
    <t>15392</t>
  </si>
  <si>
    <t>งามขุนทด</t>
  </si>
  <si>
    <t>15393</t>
  </si>
  <si>
    <t>เด็กชายรเมศ</t>
  </si>
  <si>
    <t>15358</t>
  </si>
  <si>
    <t>เด็กชายพชรพล</t>
  </si>
  <si>
    <t>15250</t>
  </si>
  <si>
    <t>เด็กชายมังกรทอง</t>
  </si>
  <si>
    <t>15215</t>
  </si>
  <si>
    <t>ศรีสถลมารค</t>
  </si>
  <si>
    <t>15216</t>
  </si>
  <si>
    <t>เด็กชายฤทธินันต์</t>
  </si>
  <si>
    <t>15251</t>
  </si>
  <si>
    <t>เด็กชายวทัญญู</t>
  </si>
  <si>
    <t>อภัยบุรี</t>
  </si>
  <si>
    <t>15326</t>
  </si>
  <si>
    <t>เผินสูงเนิน</t>
  </si>
  <si>
    <t>15359</t>
  </si>
  <si>
    <t>เด็กชายพิพัฒน์</t>
  </si>
  <si>
    <t>15394</t>
  </si>
  <si>
    <t>ชมโคกกรวด</t>
  </si>
  <si>
    <t>15396</t>
  </si>
  <si>
    <t>เด็กชายศตานันท์</t>
  </si>
  <si>
    <t>15360</t>
  </si>
  <si>
    <t>เด่นสกุล</t>
  </si>
  <si>
    <t>15327</t>
  </si>
  <si>
    <t>เด็กชายรัฐภูมิ</t>
  </si>
  <si>
    <t>15288</t>
  </si>
  <si>
    <t>15217</t>
  </si>
  <si>
    <t>15218</t>
  </si>
  <si>
    <t>เด็กหญิงกวินธิดา</t>
  </si>
  <si>
    <t>กลิ้งกลางดอน</t>
  </si>
  <si>
    <t>15289</t>
  </si>
  <si>
    <t>ดังใหม่</t>
  </si>
  <si>
    <t>15253</t>
  </si>
  <si>
    <t>เด็กชายสุขศิริ</t>
  </si>
  <si>
    <t>ชาลีนุษย์</t>
  </si>
  <si>
    <t>15328</t>
  </si>
  <si>
    <t>เด็กชายวรพงษ์</t>
  </si>
  <si>
    <t>ชัยชนะ</t>
  </si>
  <si>
    <t>เด็กชายภาณุพงศ์</t>
  </si>
  <si>
    <t>15397</t>
  </si>
  <si>
    <t>ถ้วยทองคำ</t>
  </si>
  <si>
    <t>15398</t>
  </si>
  <si>
    <t>เด็กชายสุชาครีย์</t>
  </si>
  <si>
    <t>15362</t>
  </si>
  <si>
    <t>คามาร่า บรุ๊คส์</t>
  </si>
  <si>
    <t>15329</t>
  </si>
  <si>
    <t>15254</t>
  </si>
  <si>
    <t>นาหมื่นไว</t>
  </si>
  <si>
    <t>15290</t>
  </si>
  <si>
    <t>15219</t>
  </si>
  <si>
    <t>เด็กหญิงเกศรินทร์</t>
  </si>
  <si>
    <t>15220</t>
  </si>
  <si>
    <t>โนใหม่</t>
  </si>
  <si>
    <t>15291</t>
  </si>
  <si>
    <t>15330</t>
  </si>
  <si>
    <t>15400</t>
  </si>
  <si>
    <t>15463</t>
  </si>
  <si>
    <t>เกงขุนทด</t>
  </si>
  <si>
    <t>15462</t>
  </si>
  <si>
    <t>สีปลาด</t>
  </si>
  <si>
    <t>15364</t>
  </si>
  <si>
    <t>พันธ์พิมาย</t>
  </si>
  <si>
    <t>15292</t>
  </si>
  <si>
    <t>เด็กชายมนต์ดนัย</t>
  </si>
  <si>
    <t>15221</t>
  </si>
  <si>
    <t>เด็กหญิงจุฑามณี</t>
  </si>
  <si>
    <t>พงษ์ใหม่</t>
  </si>
  <si>
    <t>15255</t>
  </si>
  <si>
    <t>เด็กหญิงกนกวรรณ</t>
  </si>
  <si>
    <t>เด็กหญิงกมลชนก</t>
  </si>
  <si>
    <t>ผึ่งสูงเนิน</t>
  </si>
  <si>
    <t>15222</t>
  </si>
  <si>
    <t>15293</t>
  </si>
  <si>
    <t>ค้าโภชน์</t>
  </si>
  <si>
    <t>15461</t>
  </si>
  <si>
    <t>เด็กชายตฤณทร</t>
  </si>
  <si>
    <t>ตอมพุดซา</t>
  </si>
  <si>
    <t>15471</t>
  </si>
  <si>
    <t>เด็กชายปัญญพัฒน์</t>
  </si>
  <si>
    <t>คำภาจันท์</t>
  </si>
  <si>
    <t>15493</t>
  </si>
  <si>
    <t>15401</t>
  </si>
  <si>
    <t>เด็กหญิงกาญจน์เกล้า</t>
  </si>
  <si>
    <t>นบขุนทด</t>
  </si>
  <si>
    <t>15223</t>
  </si>
  <si>
    <t>เด็กหญิงธนพร</t>
  </si>
  <si>
    <t>บุญนำ</t>
  </si>
  <si>
    <t>15257</t>
  </si>
  <si>
    <t>เด็กหญิงจีรนัน</t>
  </si>
  <si>
    <t>15258</t>
  </si>
  <si>
    <t>เด็กหญิงชลณิชชา</t>
  </si>
  <si>
    <t>15365</t>
  </si>
  <si>
    <t>เด็กหญิงกมลวรรณ</t>
  </si>
  <si>
    <t>15331</t>
  </si>
  <si>
    <t>15224</t>
  </si>
  <si>
    <t>เด็กหญิงธมกร</t>
  </si>
  <si>
    <t>เพลินบุญ</t>
  </si>
  <si>
    <t>15402</t>
  </si>
  <si>
    <t>แก่นจันทร์</t>
  </si>
  <si>
    <t>15403</t>
  </si>
  <si>
    <t>เด็กหญิงชุตินันท์</t>
  </si>
  <si>
    <t>15225</t>
  </si>
  <si>
    <t>15366</t>
  </si>
  <si>
    <t>นวลพลกรัง</t>
  </si>
  <si>
    <t>15259</t>
  </si>
  <si>
    <t>เด็กหญิงฐิติมา</t>
  </si>
  <si>
    <t>เคียวกลางดอน</t>
  </si>
  <si>
    <t>15294</t>
  </si>
  <si>
    <t>ขิวารัมย์</t>
  </si>
  <si>
    <t>15295</t>
  </si>
  <si>
    <t>เด็กหญิงกันยมาศ</t>
  </si>
  <si>
    <t>มะณีด่านจาก</t>
  </si>
  <si>
    <t>15260</t>
  </si>
  <si>
    <t>เด็กหญิงณัฐรดา</t>
  </si>
  <si>
    <t>15367</t>
  </si>
  <si>
    <t>พันธุวงษ์</t>
  </si>
  <si>
    <t>15333</t>
  </si>
  <si>
    <t>เด็กหญิงธนธรณ์</t>
  </si>
  <si>
    <t>15226</t>
  </si>
  <si>
    <t>พิมพารัตน์</t>
  </si>
  <si>
    <t>15404</t>
  </si>
  <si>
    <t>ขาวศรี</t>
  </si>
  <si>
    <t>15405</t>
  </si>
  <si>
    <t>เด็กหญิงณัฏฐณิชา</t>
  </si>
  <si>
    <t>มีทอง</t>
  </si>
  <si>
    <t>15227</t>
  </si>
  <si>
    <t>รุ่งบุญ</t>
  </si>
  <si>
    <t>15334</t>
  </si>
  <si>
    <t>เด็กหญิงเนตรชนก</t>
  </si>
  <si>
    <t>วรไธสง</t>
  </si>
  <si>
    <t>15368</t>
  </si>
  <si>
    <t>เด็กหญิงชนิตา</t>
  </si>
  <si>
    <t>15261</t>
  </si>
  <si>
    <t>เด็กหญิงธัญญภรณ์</t>
  </si>
  <si>
    <t>15296</t>
  </si>
  <si>
    <t>เฮียพุดซา</t>
  </si>
  <si>
    <t>15297</t>
  </si>
  <si>
    <t>เด็กหญิงจุฑามาศ</t>
  </si>
  <si>
    <t>ชัยยะ</t>
  </si>
  <si>
    <t>15262</t>
  </si>
  <si>
    <t>เด็กหญิงธิติกาญจน์</t>
  </si>
  <si>
    <t>15369</t>
  </si>
  <si>
    <t>15335</t>
  </si>
  <si>
    <t>นาคพลกรัง</t>
  </si>
  <si>
    <t>15228</t>
  </si>
  <si>
    <t>เด็กหญิงปนัดดา</t>
  </si>
  <si>
    <t>15407</t>
  </si>
  <si>
    <t>เด็กหญิงธนัญญา</t>
  </si>
  <si>
    <t>ท่วมพุดซา</t>
  </si>
  <si>
    <t>15229</t>
  </si>
  <si>
    <t>นาอุดม</t>
  </si>
  <si>
    <t>15336</t>
  </si>
  <si>
    <t>เด็กหญิงปทิตตา</t>
  </si>
  <si>
    <t>15370</t>
  </si>
  <si>
    <t>เด็กหญิงนภัสวรรณ</t>
  </si>
  <si>
    <t>15263</t>
  </si>
  <si>
    <t>เด็กหญิงนันท์นภัส</t>
  </si>
  <si>
    <t>ทะวะดี</t>
  </si>
  <si>
    <t>15298</t>
  </si>
  <si>
    <t>เด็กหญิงจุรีรัตน์</t>
  </si>
  <si>
    <t>15299</t>
  </si>
  <si>
    <t>เด็กหญิงณิชา</t>
  </si>
  <si>
    <t>กองอัน</t>
  </si>
  <si>
    <t>15264</t>
  </si>
  <si>
    <t>15371</t>
  </si>
  <si>
    <t>15337</t>
  </si>
  <si>
    <t>เด็กหญิงปรียาภัทร</t>
  </si>
  <si>
    <t>วัดกลาง</t>
  </si>
  <si>
    <t>15230</t>
  </si>
  <si>
    <t>ภูกองไชย</t>
  </si>
  <si>
    <t>15408</t>
  </si>
  <si>
    <t>นามเสาร์</t>
  </si>
  <si>
    <t>15409</t>
  </si>
  <si>
    <t>เด็กหญิงนันทิยา</t>
  </si>
  <si>
    <t>15231</t>
  </si>
  <si>
    <t>เด็กหญิงภัทรานิษฐ์</t>
  </si>
  <si>
    <t>อยู่โพธิ์กลาง</t>
  </si>
  <si>
    <t>15338</t>
  </si>
  <si>
    <t>ภูนา</t>
  </si>
  <si>
    <t>15372</t>
  </si>
  <si>
    <t>เด็กหญิงนฤมล</t>
  </si>
  <si>
    <t>พยุงวงค์</t>
  </si>
  <si>
    <t>15265</t>
  </si>
  <si>
    <t>เด็กหญิงปฐมาพร</t>
  </si>
  <si>
    <t>15300</t>
  </si>
  <si>
    <t>เด็กหญิงธัญพิชชา</t>
  </si>
  <si>
    <t>15301</t>
  </si>
  <si>
    <t>เด็กหญิงพลอยขวัญ</t>
  </si>
  <si>
    <t>ทำดี</t>
  </si>
  <si>
    <t>15266</t>
  </si>
  <si>
    <t>15373</t>
  </si>
  <si>
    <t>เด็กหญิงนิศามณี</t>
  </si>
  <si>
    <t>ทองย่อม</t>
  </si>
  <si>
    <t>15339</t>
  </si>
  <si>
    <t>15232</t>
  </si>
  <si>
    <t>15410</t>
  </si>
  <si>
    <t>ฮวบบางยาง</t>
  </si>
  <si>
    <t>15411</t>
  </si>
  <si>
    <t>เด็กหญิงปัทมวรรณ</t>
  </si>
  <si>
    <t>พันธเสน</t>
  </si>
  <si>
    <t>15234</t>
  </si>
  <si>
    <t>ก้อนหมื่น</t>
  </si>
  <si>
    <t>15267</t>
  </si>
  <si>
    <t>เด็กหญิงปิยปาณ</t>
  </si>
  <si>
    <t>รักท้วม</t>
  </si>
  <si>
    <t>15302</t>
  </si>
  <si>
    <t>บุญแสน</t>
  </si>
  <si>
    <t>15268</t>
  </si>
  <si>
    <t>เด็กหญิงพีรดา</t>
  </si>
  <si>
    <t>พานโคกกรวด</t>
  </si>
  <si>
    <t>15375</t>
  </si>
  <si>
    <t>โฝดสูงเนิน</t>
  </si>
  <si>
    <t>15341</t>
  </si>
  <si>
    <t>เด็กหญิงวาฐิณี</t>
  </si>
  <si>
    <t>15235</t>
  </si>
  <si>
    <t>เด็กหญิงสาธกา</t>
  </si>
  <si>
    <t>พิมพ์สูงเนิน</t>
  </si>
  <si>
    <t>15412</t>
  </si>
  <si>
    <t>เปล่งเจริญชัย</t>
  </si>
  <si>
    <t>15413</t>
  </si>
  <si>
    <t>เด็กหญิงภัทราภรณ์</t>
  </si>
  <si>
    <t>บงสันเทียะ</t>
  </si>
  <si>
    <t>15342</t>
  </si>
  <si>
    <t>เด็กหญิงวิลาศิณี</t>
  </si>
  <si>
    <t>ลิโป้</t>
  </si>
  <si>
    <t>15376</t>
  </si>
  <si>
    <t>เด็กหญิงวิชาดา</t>
  </si>
  <si>
    <t>15269</t>
  </si>
  <si>
    <t>จงใจกลาง</t>
  </si>
  <si>
    <t>15304</t>
  </si>
  <si>
    <t>เด็กหญิงแพรวา</t>
  </si>
  <si>
    <t>15305</t>
  </si>
  <si>
    <t>เพราะกระโทก</t>
  </si>
  <si>
    <t>15270</t>
  </si>
  <si>
    <t>เด็กหญิงศรัณย์พร</t>
  </si>
  <si>
    <t>ชนะภัย</t>
  </si>
  <si>
    <t>15377</t>
  </si>
  <si>
    <t>เด็กหญิงศิรินทรา</t>
  </si>
  <si>
    <t>ชาญเสาร์</t>
  </si>
  <si>
    <t>15343</t>
  </si>
  <si>
    <t>พลเยี่ยม</t>
  </si>
  <si>
    <t>15237</t>
  </si>
  <si>
    <t>เด็กหญิงสุพัตรา</t>
  </si>
  <si>
    <t>15414</t>
  </si>
  <si>
    <t>เหงี่ยมสูงเนิน</t>
  </si>
  <si>
    <t>15415</t>
  </si>
  <si>
    <t>เด็กหญิงสุนิสา</t>
  </si>
  <si>
    <t>15344</t>
  </si>
  <si>
    <t>15378</t>
  </si>
  <si>
    <t>เด็กหญิงศุภรัตน์</t>
  </si>
  <si>
    <t>เทศสูงเนิน</t>
  </si>
  <si>
    <t>15271</t>
  </si>
  <si>
    <t>ลือจันดา</t>
  </si>
  <si>
    <t>15307</t>
  </si>
  <si>
    <t>15272</t>
  </si>
  <si>
    <t>สรศักดิ์</t>
  </si>
  <si>
    <t>15379</t>
  </si>
  <si>
    <t>เด็กหญิงสุธิดา</t>
  </si>
  <si>
    <t>ศรีสม</t>
  </si>
  <si>
    <t>15416</t>
  </si>
  <si>
    <t>15417</t>
  </si>
  <si>
    <t>เด็กหญิงอารีรดา</t>
  </si>
  <si>
    <t>บุญเทียนทอง</t>
  </si>
  <si>
    <t>15346</t>
  </si>
  <si>
    <t>แซ่เฮง</t>
  </si>
  <si>
    <t>15380</t>
  </si>
  <si>
    <t>15273</t>
  </si>
  <si>
    <t>เด็กหญิงสุภัทรตรา</t>
  </si>
  <si>
    <t>15308</t>
  </si>
  <si>
    <t>15309</t>
  </si>
  <si>
    <t>เด็กหญิงสุกฤตา</t>
  </si>
  <si>
    <t>พงษ์จันทร์</t>
  </si>
  <si>
    <t>15381</t>
  </si>
  <si>
    <t>มหาสิทธิชัย</t>
  </si>
  <si>
    <t>15465</t>
  </si>
  <si>
    <t>เด็กหญิงสุมนต์ทา</t>
  </si>
  <si>
    <t>จินดากุล</t>
  </si>
  <si>
    <t>15483</t>
  </si>
  <si>
    <t>เด็กหญิงชุติมา</t>
  </si>
  <si>
    <t>15488</t>
  </si>
  <si>
    <t>15382</t>
  </si>
  <si>
    <t>มุสันเทียะ</t>
  </si>
  <si>
    <t>15310</t>
  </si>
  <si>
    <t>เด็กหญิงสุทินัน</t>
  </si>
  <si>
    <t>นพใหม่</t>
  </si>
  <si>
    <t>15311</t>
  </si>
  <si>
    <t>เด็กหญิงผกามาศ</t>
  </si>
  <si>
    <t>15491</t>
  </si>
  <si>
    <t>เด็กหญิงสุชานันท์</t>
  </si>
  <si>
    <t>แนมพลกรัง</t>
  </si>
  <si>
    <t>15490</t>
  </si>
  <si>
    <t>พลเสน</t>
  </si>
  <si>
    <t>14908</t>
  </si>
  <si>
    <t>14876</t>
  </si>
  <si>
    <t>15048</t>
  </si>
  <si>
    <t>15013</t>
  </si>
  <si>
    <t>14943</t>
  </si>
  <si>
    <t>14910</t>
  </si>
  <si>
    <t>14878</t>
  </si>
  <si>
    <t>15017</t>
  </si>
  <si>
    <t>15052</t>
  </si>
  <si>
    <t>14880</t>
  </si>
  <si>
    <t>14981</t>
  </si>
  <si>
    <t>14945</t>
  </si>
  <si>
    <t>15053</t>
  </si>
  <si>
    <t>14912</t>
  </si>
  <si>
    <t>14881</t>
  </si>
  <si>
    <t>15018</t>
  </si>
  <si>
    <t>15019</t>
  </si>
  <si>
    <t>15054</t>
  </si>
  <si>
    <t>14882</t>
  </si>
  <si>
    <t>14948</t>
  </si>
  <si>
    <t>14983</t>
  </si>
  <si>
    <t>14883</t>
  </si>
  <si>
    <t>15055</t>
  </si>
  <si>
    <t>15021</t>
  </si>
  <si>
    <t>14952</t>
  </si>
  <si>
    <t>14884</t>
  </si>
  <si>
    <t>14916</t>
  </si>
  <si>
    <t>14985</t>
  </si>
  <si>
    <t>14917</t>
  </si>
  <si>
    <t>14885</t>
  </si>
  <si>
    <t>15057</t>
  </si>
  <si>
    <t>14954</t>
  </si>
  <si>
    <t>14886</t>
  </si>
  <si>
    <t>14989</t>
  </si>
  <si>
    <t>14887</t>
  </si>
  <si>
    <t>15059</t>
  </si>
  <si>
    <t>15025</t>
  </si>
  <si>
    <t>15060</t>
  </si>
  <si>
    <t>14888</t>
  </si>
  <si>
    <t>14991</t>
  </si>
  <si>
    <t>14992</t>
  </si>
  <si>
    <t>14889</t>
  </si>
  <si>
    <t>15061</t>
  </si>
  <si>
    <t>14959</t>
  </si>
  <si>
    <t>14891</t>
  </si>
  <si>
    <t>14922</t>
  </si>
  <si>
    <t>14995</t>
  </si>
  <si>
    <t>14960</t>
  </si>
  <si>
    <t>15028</t>
  </si>
  <si>
    <t>15031</t>
  </si>
  <si>
    <t>14892</t>
  </si>
  <si>
    <t>14962</t>
  </si>
  <si>
    <t>15065</t>
  </si>
  <si>
    <t>15487</t>
  </si>
  <si>
    <t>แพนไธสง</t>
  </si>
  <si>
    <t>14926</t>
  </si>
  <si>
    <t>14997</t>
  </si>
  <si>
    <t>14894</t>
  </si>
  <si>
    <t>14895</t>
  </si>
  <si>
    <t>14927</t>
  </si>
  <si>
    <t>15178</t>
  </si>
  <si>
    <t>14928</t>
  </si>
  <si>
    <t>15034</t>
  </si>
  <si>
    <t>14897</t>
  </si>
  <si>
    <t>14898</t>
  </si>
  <si>
    <t>15000</t>
  </si>
  <si>
    <t>15035</t>
  </si>
  <si>
    <t>15067</t>
  </si>
  <si>
    <t>14929</t>
  </si>
  <si>
    <t>14967</t>
  </si>
  <si>
    <t>15068</t>
  </si>
  <si>
    <t>15036</t>
  </si>
  <si>
    <t>15001</t>
  </si>
  <si>
    <t>14899</t>
  </si>
  <si>
    <t>14900</t>
  </si>
  <si>
    <t>15002</t>
  </si>
  <si>
    <t>15069</t>
  </si>
  <si>
    <t>14968</t>
  </si>
  <si>
    <t>14931</t>
  </si>
  <si>
    <t>14932</t>
  </si>
  <si>
    <t>15070</t>
  </si>
  <si>
    <t>15038</t>
  </si>
  <si>
    <t>15003</t>
  </si>
  <si>
    <t>14901</t>
  </si>
  <si>
    <t>14902</t>
  </si>
  <si>
    <t>15004</t>
  </si>
  <si>
    <t>15039</t>
  </si>
  <si>
    <t>15071</t>
  </si>
  <si>
    <t>14971</t>
  </si>
  <si>
    <t>14972</t>
  </si>
  <si>
    <t>15072</t>
  </si>
  <si>
    <t>15040</t>
  </si>
  <si>
    <t>15007</t>
  </si>
  <si>
    <t>15042</t>
  </si>
  <si>
    <t>15073</t>
  </si>
  <si>
    <t>14973</t>
  </si>
  <si>
    <t>14936</t>
  </si>
  <si>
    <t>14974</t>
  </si>
  <si>
    <t>15074</t>
  </si>
  <si>
    <t>15043</t>
  </si>
  <si>
    <t>15008</t>
  </si>
  <si>
    <t>14905</t>
  </si>
  <si>
    <t>14906</t>
  </si>
  <si>
    <t>15009</t>
  </si>
  <si>
    <t>15044</t>
  </si>
  <si>
    <t>15075</t>
  </si>
  <si>
    <t>14975</t>
  </si>
  <si>
    <t>14937</t>
  </si>
  <si>
    <t>14938</t>
  </si>
  <si>
    <t>14976</t>
  </si>
  <si>
    <t>15076</t>
  </si>
  <si>
    <t>15045</t>
  </si>
  <si>
    <t>15010</t>
  </si>
  <si>
    <t>14907</t>
  </si>
  <si>
    <t>15011</t>
  </si>
  <si>
    <t>15077</t>
  </si>
  <si>
    <t>14940</t>
  </si>
  <si>
    <t>15182</t>
  </si>
  <si>
    <t>15078</t>
  </si>
  <si>
    <t>15079</t>
  </si>
  <si>
    <t>14941</t>
  </si>
  <si>
    <t>14942</t>
  </si>
  <si>
    <t>15080</t>
  </si>
  <si>
    <t>15081</t>
  </si>
  <si>
    <t>15160</t>
  </si>
  <si>
    <t>15161</t>
  </si>
  <si>
    <t>14625</t>
  </si>
  <si>
    <t>นายกลวัชร</t>
  </si>
  <si>
    <t>14658</t>
  </si>
  <si>
    <t>14722</t>
  </si>
  <si>
    <t>14627</t>
  </si>
  <si>
    <t>นายขจรเดช</t>
  </si>
  <si>
    <t>14661</t>
  </si>
  <si>
    <t>นายธนบดี</t>
  </si>
  <si>
    <t>14628</t>
  </si>
  <si>
    <t>14723</t>
  </si>
  <si>
    <t>14756</t>
  </si>
  <si>
    <t>14757</t>
  </si>
  <si>
    <t>14724</t>
  </si>
  <si>
    <t>14663</t>
  </si>
  <si>
    <t>14629</t>
  </si>
  <si>
    <t>14664</t>
  </si>
  <si>
    <t>14725</t>
  </si>
  <si>
    <t>14726</t>
  </si>
  <si>
    <t>14633</t>
  </si>
  <si>
    <t>14760</t>
  </si>
  <si>
    <t>14669</t>
  </si>
  <si>
    <t>นายรชต</t>
  </si>
  <si>
    <t>14855</t>
  </si>
  <si>
    <t>14728</t>
  </si>
  <si>
    <t>14704</t>
  </si>
  <si>
    <t>14729</t>
  </si>
  <si>
    <t>14634</t>
  </si>
  <si>
    <t>14763</t>
  </si>
  <si>
    <t>14671</t>
  </si>
  <si>
    <t>นายวันเฉลิม</t>
  </si>
  <si>
    <t>14705</t>
  </si>
  <si>
    <t>นายหัศนัย</t>
  </si>
  <si>
    <t>14635</t>
  </si>
  <si>
    <t>14764</t>
  </si>
  <si>
    <t>นายอกนิษฐ์</t>
  </si>
  <si>
    <t>14637</t>
  </si>
  <si>
    <t>14766</t>
  </si>
  <si>
    <t>นายอิทธิพล</t>
  </si>
  <si>
    <t>14736</t>
  </si>
  <si>
    <t>15485</t>
  </si>
  <si>
    <t>ทราบพรมราช</t>
  </si>
  <si>
    <t>14706</t>
  </si>
  <si>
    <t>นางสาวเกณิกา</t>
  </si>
  <si>
    <t>14639</t>
  </si>
  <si>
    <t>14640</t>
  </si>
  <si>
    <t>14677</t>
  </si>
  <si>
    <t>นางสาวเกศกนก</t>
  </si>
  <si>
    <t>15111</t>
  </si>
  <si>
    <t>14710</t>
  </si>
  <si>
    <t>14678</t>
  </si>
  <si>
    <t>14737</t>
  </si>
  <si>
    <t>15188</t>
  </si>
  <si>
    <t>14645</t>
  </si>
  <si>
    <t>14712</t>
  </si>
  <si>
    <t>14680</t>
  </si>
  <si>
    <t>14739</t>
  </si>
  <si>
    <t>15476</t>
  </si>
  <si>
    <t>นนทรี</t>
  </si>
  <si>
    <t>14740</t>
  </si>
  <si>
    <t>14681</t>
  </si>
  <si>
    <t>14713</t>
  </si>
  <si>
    <t>14741</t>
  </si>
  <si>
    <t>14682</t>
  </si>
  <si>
    <t>นางสาวนันทวัน</t>
  </si>
  <si>
    <t>15477</t>
  </si>
  <si>
    <t>นายเกรียงไกร</t>
  </si>
  <si>
    <t>อินทะจันทร์</t>
  </si>
  <si>
    <t>15478</t>
  </si>
  <si>
    <t>นายมนภัทธ</t>
  </si>
  <si>
    <t>วงศาโรจน์</t>
  </si>
  <si>
    <t>14715</t>
  </si>
  <si>
    <t>14743</t>
  </si>
  <si>
    <t>นางสาวรักษนารี</t>
  </si>
  <si>
    <t>14716</t>
  </si>
  <si>
    <t>นางสาวมินภัทร</t>
  </si>
  <si>
    <t>14767</t>
  </si>
  <si>
    <t>นางสาวกนกนภา</t>
  </si>
  <si>
    <t>14651</t>
  </si>
  <si>
    <t>14745</t>
  </si>
  <si>
    <t>14685</t>
  </si>
  <si>
    <t>14686</t>
  </si>
  <si>
    <t>14747</t>
  </si>
  <si>
    <t>14718</t>
  </si>
  <si>
    <t>นางสาวสุวิภา</t>
  </si>
  <si>
    <t>14719</t>
  </si>
  <si>
    <t>นางสาวอัจริยา</t>
  </si>
  <si>
    <t>14772</t>
  </si>
  <si>
    <t>14653</t>
  </si>
  <si>
    <t>14749</t>
  </si>
  <si>
    <t>14688</t>
  </si>
  <si>
    <t>14750</t>
  </si>
  <si>
    <t>14830</t>
  </si>
  <si>
    <t>นางสาวพัชรินทร์</t>
  </si>
  <si>
    <t>14828</t>
  </si>
  <si>
    <t>14781</t>
  </si>
  <si>
    <t>เวินขุนทด</t>
  </si>
  <si>
    <t>14656</t>
  </si>
  <si>
    <t>15157</t>
  </si>
  <si>
    <t>14776</t>
  </si>
  <si>
    <t>14778</t>
  </si>
  <si>
    <t>14779</t>
  </si>
  <si>
    <t>14364</t>
  </si>
  <si>
    <t>นายสรวิชญ์</t>
  </si>
  <si>
    <t>14399</t>
  </si>
  <si>
    <t>นายสุขสันต์</t>
  </si>
  <si>
    <t>14386</t>
  </si>
  <si>
    <t>14387</t>
  </si>
  <si>
    <t>14395</t>
  </si>
  <si>
    <t>นายรัฐศาสตร์</t>
  </si>
  <si>
    <t>14394</t>
  </si>
  <si>
    <t>นายภูวดล</t>
  </si>
  <si>
    <t>14430</t>
  </si>
  <si>
    <t>14400</t>
  </si>
  <si>
    <t>14454</t>
  </si>
  <si>
    <t>14537</t>
  </si>
  <si>
    <t>14389</t>
  </si>
  <si>
    <t>นายคณพัฒน์</t>
  </si>
  <si>
    <t>14392</t>
  </si>
  <si>
    <t>นายพงษ์ศธร</t>
  </si>
  <si>
    <t>14522</t>
  </si>
  <si>
    <t>14427</t>
  </si>
  <si>
    <t>15166</t>
  </si>
  <si>
    <t>14489</t>
  </si>
  <si>
    <t>14533</t>
  </si>
  <si>
    <t>นายภวินท์</t>
  </si>
  <si>
    <t>14398</t>
  </si>
  <si>
    <t>14422</t>
  </si>
  <si>
    <t>15421</t>
  </si>
  <si>
    <t>นายชยณัฐ</t>
  </si>
  <si>
    <t>ล้ำเลิศ</t>
  </si>
  <si>
    <t>14829</t>
  </si>
  <si>
    <t>14528</t>
  </si>
  <si>
    <t>14500</t>
  </si>
  <si>
    <t>นายวีรเทพ</t>
  </si>
  <si>
    <t>14530</t>
  </si>
  <si>
    <t>15443</t>
  </si>
  <si>
    <t>นายชนม์ชนก</t>
  </si>
  <si>
    <t>ดิลกศรี</t>
  </si>
  <si>
    <t>14848</t>
  </si>
  <si>
    <t>15422</t>
  </si>
  <si>
    <t>ไกรโสม</t>
  </si>
  <si>
    <t>14429</t>
  </si>
  <si>
    <t>14458</t>
  </si>
  <si>
    <t>14871</t>
  </si>
  <si>
    <t>15169</t>
  </si>
  <si>
    <t>15201</t>
  </si>
  <si>
    <t>14403</t>
  </si>
  <si>
    <t>14441</t>
  </si>
  <si>
    <t>15446</t>
  </si>
  <si>
    <t>นายอัครพนธ์</t>
  </si>
  <si>
    <t>รินไธสง</t>
  </si>
  <si>
    <t>15436</t>
  </si>
  <si>
    <t>นายศักดิ์สถิตย์</t>
  </si>
  <si>
    <t>14444</t>
  </si>
  <si>
    <t>14406</t>
  </si>
  <si>
    <t>14405</t>
  </si>
  <si>
    <t>14409</t>
  </si>
  <si>
    <t>14447</t>
  </si>
  <si>
    <t>14412</t>
  </si>
  <si>
    <t>15475</t>
  </si>
  <si>
    <t>15492</t>
  </si>
  <si>
    <t>นายโชคชัย</t>
  </si>
  <si>
    <t>เสียงเย็น</t>
  </si>
  <si>
    <t>14443</t>
  </si>
  <si>
    <t>14411</t>
  </si>
  <si>
    <t>14463</t>
  </si>
  <si>
    <t>นางสาวกัญญาพัชร</t>
  </si>
  <si>
    <t>14407</t>
  </si>
  <si>
    <t>14418</t>
  </si>
  <si>
    <t>14465</t>
  </si>
  <si>
    <t>นางสาวจิรธนาทิพย์</t>
  </si>
  <si>
    <t>14438</t>
  </si>
  <si>
    <t>14479</t>
  </si>
  <si>
    <t>นางสาววีนัส</t>
  </si>
  <si>
    <t>14415</t>
  </si>
  <si>
    <t>14478</t>
  </si>
  <si>
    <t>14419</t>
  </si>
  <si>
    <t>14439</t>
  </si>
  <si>
    <t>14520</t>
  </si>
  <si>
    <t>นางสาวสงกรานต์</t>
  </si>
  <si>
    <t>14446</t>
  </si>
  <si>
    <t>14482</t>
  </si>
  <si>
    <t>นางสาวสลิลทิพย์</t>
  </si>
  <si>
    <t>14543</t>
  </si>
  <si>
    <t>นางสาวณัฐนิชา</t>
  </si>
  <si>
    <t>14483</t>
  </si>
  <si>
    <t>14448</t>
  </si>
  <si>
    <t>นางสาวพรรณราย</t>
  </si>
  <si>
    <t>15447</t>
  </si>
  <si>
    <t>นางสาวเจนจิรา</t>
  </si>
  <si>
    <t>แสงวงศ์</t>
  </si>
  <si>
    <t>14545</t>
  </si>
  <si>
    <t>14450</t>
  </si>
  <si>
    <t>14462</t>
  </si>
  <si>
    <t>15449</t>
  </si>
  <si>
    <t>14604</t>
  </si>
  <si>
    <t>14486</t>
  </si>
  <si>
    <t>14464</t>
  </si>
  <si>
    <t>14467</t>
  </si>
  <si>
    <t>15448</t>
  </si>
  <si>
    <t>นางสาวชโลพร</t>
  </si>
  <si>
    <t>สารสุวรรณ</t>
  </si>
  <si>
    <t>15451</t>
  </si>
  <si>
    <t>นางสาวพิมชนก</t>
  </si>
  <si>
    <t>ทีโคกกรวด</t>
  </si>
  <si>
    <t>14487</t>
  </si>
  <si>
    <t>นางสาวอารีวรรณ</t>
  </si>
  <si>
    <t>14471</t>
  </si>
  <si>
    <t>14473</t>
  </si>
  <si>
    <t>15450</t>
  </si>
  <si>
    <t>เสาร์สูงเนิน</t>
  </si>
  <si>
    <t>14521</t>
  </si>
  <si>
    <t>14470</t>
  </si>
  <si>
    <t>14474</t>
  </si>
  <si>
    <t>15453</t>
  </si>
  <si>
    <t>นางสาวสุดาสิริ</t>
  </si>
  <si>
    <t>สว่างศรี</t>
  </si>
  <si>
    <t>15454</t>
  </si>
  <si>
    <t>14475</t>
  </si>
  <si>
    <t>14552</t>
  </si>
  <si>
    <t>15172</t>
  </si>
  <si>
    <t>14477</t>
  </si>
  <si>
    <t>15459</t>
  </si>
  <si>
    <t>นางสาวกัลยกร</t>
  </si>
  <si>
    <t>หวังโชคอนันต์</t>
  </si>
  <si>
    <t>14476</t>
  </si>
  <si>
    <t>14480</t>
  </si>
  <si>
    <t>15424</t>
  </si>
  <si>
    <t>นางสาวกิติพร</t>
  </si>
  <si>
    <t>15474</t>
  </si>
  <si>
    <t>ไกรพบ</t>
  </si>
  <si>
    <t>14481</t>
  </si>
  <si>
    <t>15425</t>
  </si>
  <si>
    <t>นางสาวเกศแก้ว</t>
  </si>
  <si>
    <t>รักกุดเวียน</t>
  </si>
  <si>
    <t>14506</t>
  </si>
  <si>
    <t>14507</t>
  </si>
  <si>
    <t>14485</t>
  </si>
  <si>
    <t>15427</t>
  </si>
  <si>
    <t>บุญกลาง</t>
  </si>
  <si>
    <t>15428</t>
  </si>
  <si>
    <t>นางสาวบุญรอด</t>
  </si>
  <si>
    <t>ทีพันดุง</t>
  </si>
  <si>
    <t>14514</t>
  </si>
  <si>
    <t>นางสาวภัณฑิรา</t>
  </si>
  <si>
    <t>14544</t>
  </si>
  <si>
    <t>14517</t>
  </si>
  <si>
    <t>14619</t>
  </si>
  <si>
    <t>15429</t>
  </si>
  <si>
    <t>นางสาวเมธาพร</t>
  </si>
  <si>
    <t>15430</t>
  </si>
  <si>
    <t>นางสาววิรดา</t>
  </si>
  <si>
    <t>เหลืองบริสุทธิ์</t>
  </si>
  <si>
    <t>14866</t>
  </si>
  <si>
    <t>14518</t>
  </si>
  <si>
    <t>14519</t>
  </si>
  <si>
    <t>15426</t>
  </si>
  <si>
    <t>นางสาวชัญญานุช</t>
  </si>
  <si>
    <t>สายทอง</t>
  </si>
  <si>
    <t>15431</t>
  </si>
  <si>
    <t>นางสาวสะใบแพร</t>
  </si>
  <si>
    <t>สิทธิยา</t>
  </si>
  <si>
    <t>15432</t>
  </si>
  <si>
    <t>คำภู</t>
  </si>
  <si>
    <t>15438</t>
  </si>
  <si>
    <t>ทองหอม</t>
  </si>
  <si>
    <t>14540</t>
  </si>
  <si>
    <t>นางสาวฉัตรสุดา</t>
  </si>
  <si>
    <t>14555</t>
  </si>
  <si>
    <t>15439</t>
  </si>
  <si>
    <t>นางสาวชนันกาณต์</t>
  </si>
  <si>
    <t>15434</t>
  </si>
  <si>
    <t>นางสาวอลิตา</t>
  </si>
  <si>
    <t>กลึงกลางดอน</t>
  </si>
  <si>
    <t>15440</t>
  </si>
  <si>
    <t>นางสาวทิวากานต์</t>
  </si>
  <si>
    <t>15183</t>
  </si>
  <si>
    <t>นางสาวเบญญาพา</t>
  </si>
  <si>
    <t>15441</t>
  </si>
  <si>
    <t>นางสาวอริสราพร</t>
  </si>
  <si>
    <t>15419</t>
  </si>
  <si>
    <t>ทศพรโสภณ</t>
  </si>
  <si>
    <t>15420</t>
  </si>
  <si>
    <t>ภูรัตน์</t>
  </si>
  <si>
    <t>นางสาวอินทิรา</t>
  </si>
  <si>
    <t>15497</t>
  </si>
  <si>
    <t>นางสาวพาขวัญ</t>
  </si>
  <si>
    <t>ทองคงแก้ว</t>
  </si>
  <si>
    <t>นางสาวหัทยา อ้นสูงเนิน</t>
  </si>
  <si>
    <t>นายจิรวัฒน์ คูณศรี</t>
  </si>
  <si>
    <t>นางสาวพลอยไพลิน บุญกลาง</t>
  </si>
  <si>
    <t>เด็กหญิงนัฐชา</t>
  </si>
  <si>
    <t>แมดคำ</t>
  </si>
  <si>
    <t>15510</t>
  </si>
  <si>
    <t>เด็กหญิงเพ็ญพิชชา</t>
  </si>
  <si>
    <t>กำสันเทียะ</t>
  </si>
  <si>
    <t>15502</t>
  </si>
  <si>
    <t>สังข์พล</t>
  </si>
  <si>
    <t>นายกฤติพันธุ์</t>
  </si>
  <si>
    <t>15504</t>
  </si>
  <si>
    <t>ชุ่มวมล</t>
  </si>
  <si>
    <t>นางสาวรินรดา</t>
  </si>
  <si>
    <t>นายศุทธิกร</t>
  </si>
  <si>
    <t>นางสาวฐิตาพร</t>
  </si>
  <si>
    <t>นางสาวพรรณภัค</t>
  </si>
  <si>
    <t>นางสาวศรีวรรณ</t>
  </si>
  <si>
    <t>นางสาวสุภาวินี</t>
  </si>
  <si>
    <t>นายจิรวัฒน์</t>
  </si>
  <si>
    <t>นายธวัช​ชัย​</t>
  </si>
  <si>
    <t>นางสาวธีราภรณ์</t>
  </si>
  <si>
    <t>นางสาวนัฐลดา</t>
  </si>
  <si>
    <t>นางสาววิชญาพร</t>
  </si>
  <si>
    <t>นายธันวา</t>
  </si>
  <si>
    <t>15503</t>
  </si>
  <si>
    <t>นายกัปตัน</t>
  </si>
  <si>
    <t>ระวิชัย</t>
  </si>
  <si>
    <t>15507</t>
  </si>
  <si>
    <t>นายเกียรติรชต</t>
  </si>
  <si>
    <t>วรรณพฤกษ์</t>
  </si>
  <si>
    <t>นางสาวณัชชา</t>
  </si>
  <si>
    <t>นายจาตุรค์</t>
  </si>
  <si>
    <t>นายธันยวัฒน์</t>
  </si>
  <si>
    <t>นายพศวีร์</t>
  </si>
  <si>
    <t>นายเอกราช</t>
  </si>
  <si>
    <t>นางสาวปริยากร</t>
  </si>
  <si>
    <t>นางสาวพิชญาภา</t>
  </si>
  <si>
    <t>นางสาวสุธีกานต์</t>
  </si>
  <si>
    <t>นางสาวอัญชิษฐา</t>
  </si>
  <si>
    <t>นายปาราเมศ</t>
  </si>
  <si>
    <t>นายสิปปกร</t>
  </si>
  <si>
    <t>นางสาวปพิชญา</t>
  </si>
  <si>
    <t>นางสาวสุชาดา</t>
  </si>
  <si>
    <t>นางสาวสุจินดา ประกอบผล</t>
  </si>
  <si>
    <t>นายพิทยา  งามสูงเนิน</t>
  </si>
  <si>
    <t>นางสาวสุหัสชา ดาบสันเทียะ</t>
  </si>
  <si>
    <t>นางสาวปฏิมา สราญกิตวรกุล</t>
  </si>
  <si>
    <t>นายจิระวัฒน์ เวฬุนาทร</t>
  </si>
  <si>
    <t>นายเสฏฐวุฒิ พันธุจิตร</t>
  </si>
  <si>
    <t>นางสาวปวริสา  อ่อนพะไล</t>
  </si>
  <si>
    <t>นายภราดร  พวงประโคน</t>
  </si>
  <si>
    <t>ม.</t>
  </si>
  <si>
    <t>ม.1</t>
  </si>
  <si>
    <t>ม.2</t>
  </si>
  <si>
    <t>ม.3</t>
  </si>
  <si>
    <t>ม.4</t>
  </si>
  <si>
    <t>ม.5</t>
  </si>
  <si>
    <t>ม.6</t>
  </si>
  <si>
    <t>ผลการประเมินคุณลักษณะ
อันพึงประสงค์</t>
  </si>
  <si>
    <t>ผลการประเมินการอ่าน
 คิดวิเคราะห์ เขียน</t>
  </si>
  <si>
    <t>ผลการประเมินสมรรถนะ
สำคัญของผู้เรียน</t>
  </si>
  <si>
    <t>ร้อยละ</t>
  </si>
  <si>
    <t>--เลือกห้อง--</t>
  </si>
  <si>
    <t>3</t>
  </si>
  <si>
    <t>4</t>
  </si>
  <si>
    <t>5</t>
  </si>
  <si>
    <t>6</t>
  </si>
  <si>
    <t>ชั้น</t>
  </si>
  <si>
    <t>15656</t>
  </si>
  <si>
    <t>เด็กชายกมลพัฒน์</t>
  </si>
  <si>
    <t>15621</t>
  </si>
  <si>
    <t>เด็กชายกฤชณัท</t>
  </si>
  <si>
    <t>15585</t>
  </si>
  <si>
    <t>เด็กชายจารุพัฒน์</t>
  </si>
  <si>
    <t>โซสูงเนิน</t>
  </si>
  <si>
    <t>15549</t>
  </si>
  <si>
    <t>เด็กชายไกรวิชญ์</t>
  </si>
  <si>
    <t>กอสูงเนิน</t>
  </si>
  <si>
    <t>15513</t>
  </si>
  <si>
    <t>เด็กชายจิตรภัทร</t>
  </si>
  <si>
    <t>โคตร์สิงห์</t>
  </si>
  <si>
    <t>15514</t>
  </si>
  <si>
    <t>เจียสำราญ</t>
  </si>
  <si>
    <t>15622</t>
  </si>
  <si>
    <t>เด็กชายกิตติศักดิ์</t>
  </si>
  <si>
    <t>จันคล้อย</t>
  </si>
  <si>
    <t>15586</t>
  </si>
  <si>
    <t>เด็กชายชยพัทธ์</t>
  </si>
  <si>
    <t>เสนา</t>
  </si>
  <si>
    <t>15657</t>
  </si>
  <si>
    <t>เด็กชายกันต์ดนัย</t>
  </si>
  <si>
    <t>15623</t>
  </si>
  <si>
    <t>เด็กชายไชยเชษฐ์</t>
  </si>
  <si>
    <t>15587</t>
  </si>
  <si>
    <t>เด็กชายณภัทร</t>
  </si>
  <si>
    <t>แดสันเทียะ</t>
  </si>
  <si>
    <t>15658</t>
  </si>
  <si>
    <t>เด็กชายจักรพงษ์</t>
  </si>
  <si>
    <t>บุกกระโทก</t>
  </si>
  <si>
    <t>15551</t>
  </si>
  <si>
    <t>เด็กชายจารุเดช</t>
  </si>
  <si>
    <t>เหลือกลาง</t>
  </si>
  <si>
    <t>15515</t>
  </si>
  <si>
    <t>แซ่เล้า</t>
  </si>
  <si>
    <t>15516</t>
  </si>
  <si>
    <t>เด็กชายนภัทรพงษ์</t>
  </si>
  <si>
    <t>กาญจนโกมล</t>
  </si>
  <si>
    <t>15552</t>
  </si>
  <si>
    <t>เด็กชายชัยวัฒน์</t>
  </si>
  <si>
    <t>รอดสันเทียะ</t>
  </si>
  <si>
    <t>15659</t>
  </si>
  <si>
    <t>คงช่วย</t>
  </si>
  <si>
    <t>15588</t>
  </si>
  <si>
    <t>เด็กชายณัฐรพี</t>
  </si>
  <si>
    <t>ผ่องแผ้ว</t>
  </si>
  <si>
    <t>15624</t>
  </si>
  <si>
    <t>เด็กชายฐิติวัสส์</t>
  </si>
  <si>
    <t>พูนขุนทด</t>
  </si>
  <si>
    <t>15589</t>
  </si>
  <si>
    <t>เด็กชายตะวัน</t>
  </si>
  <si>
    <t>เนตรพรม</t>
  </si>
  <si>
    <t>15625</t>
  </si>
  <si>
    <t>เด็กชายณัฐชนน</t>
  </si>
  <si>
    <t>ยังสันเทียะ</t>
  </si>
  <si>
    <t>15660</t>
  </si>
  <si>
    <t>เด็กชายชัชนันท์</t>
  </si>
  <si>
    <t>หาญฤทธิกิจกุล</t>
  </si>
  <si>
    <t>15517</t>
  </si>
  <si>
    <t>15518</t>
  </si>
  <si>
    <t>รอดสมบรูณ์</t>
  </si>
  <si>
    <t>15554</t>
  </si>
  <si>
    <t>เด็กชายณัฐภูมินทร์</t>
  </si>
  <si>
    <t>มาบขุนทด</t>
  </si>
  <si>
    <t>15661</t>
  </si>
  <si>
    <t>เด็กชายฐณกฤต</t>
  </si>
  <si>
    <t>ลาภเชษฐา</t>
  </si>
  <si>
    <t>15626</t>
  </si>
  <si>
    <t>แผ้วสูงเนิน</t>
  </si>
  <si>
    <t>15590</t>
  </si>
  <si>
    <t>เด็กชายเทพสุทิน</t>
  </si>
  <si>
    <t>ชุ่มขุนทด</t>
  </si>
  <si>
    <t>15627</t>
  </si>
  <si>
    <t>เด็กชายทิวากร</t>
  </si>
  <si>
    <t>15591</t>
  </si>
  <si>
    <t>เปรื่องค้า</t>
  </si>
  <si>
    <t>15555</t>
  </si>
  <si>
    <t>เด็กชายธนวรรธน์</t>
  </si>
  <si>
    <t>ปังเกตุ</t>
  </si>
  <si>
    <t>15519</t>
  </si>
  <si>
    <t>15520</t>
  </si>
  <si>
    <t>ทองเกลี้ยง</t>
  </si>
  <si>
    <t>15556</t>
  </si>
  <si>
    <t>เด็กชายนธี</t>
  </si>
  <si>
    <t>15592</t>
  </si>
  <si>
    <t>เด็กชายนิชคุณ</t>
  </si>
  <si>
    <t>มาจุฬา</t>
  </si>
  <si>
    <t>15628</t>
  </si>
  <si>
    <t>เด็กชายนิธิศ</t>
  </si>
  <si>
    <t>15664</t>
  </si>
  <si>
    <t>แถมพลกรัง</t>
  </si>
  <si>
    <t>15630</t>
  </si>
  <si>
    <t>เด็กชายพงศพัศ</t>
  </si>
  <si>
    <t>เงิมสันเทียะ</t>
  </si>
  <si>
    <t>15593</t>
  </si>
  <si>
    <t>เด็กชายปรเมษฐ์</t>
  </si>
  <si>
    <t>วิเชียรทอง</t>
  </si>
  <si>
    <t>15665</t>
  </si>
  <si>
    <t>เด็กชายธนภัทรศกร</t>
  </si>
  <si>
    <t>สำแดงเดช</t>
  </si>
  <si>
    <t>15557</t>
  </si>
  <si>
    <t>เด็กชายบรรชา</t>
  </si>
  <si>
    <t>15521</t>
  </si>
  <si>
    <t>เด็กชายภคพล</t>
  </si>
  <si>
    <t>15522</t>
  </si>
  <si>
    <t>เด็กชายภูษิต</t>
  </si>
  <si>
    <t>15558</t>
  </si>
  <si>
    <t>เด็กชายพงศกร</t>
  </si>
  <si>
    <t>15666</t>
  </si>
  <si>
    <t>อิศรานนท์</t>
  </si>
  <si>
    <t>15594</t>
  </si>
  <si>
    <t>เด็กชายพรพญา</t>
  </si>
  <si>
    <t>เพ็ชรแท้</t>
  </si>
  <si>
    <t>15631</t>
  </si>
  <si>
    <t>เด็กชายพงศ์พิสุทธิ์</t>
  </si>
  <si>
    <t>ปั้นสันเทียะ</t>
  </si>
  <si>
    <t>15632</t>
  </si>
  <si>
    <t>เด็กชายวุฒิพร</t>
  </si>
  <si>
    <t>สิงห์โตทอง</t>
  </si>
  <si>
    <t>15559</t>
  </si>
  <si>
    <t>เด็กชายพงษ์ศักดิ์</t>
  </si>
  <si>
    <t>หาดขุนทด</t>
  </si>
  <si>
    <t>15667</t>
  </si>
  <si>
    <t>เด็กชายนนทนันท์</t>
  </si>
  <si>
    <t>15523</t>
  </si>
  <si>
    <t>เด็กชายศุภกิจ</t>
  </si>
  <si>
    <t>เที่ยงสูงเนิน</t>
  </si>
  <si>
    <t>15524</t>
  </si>
  <si>
    <t>เด็กชายสิรภพ</t>
  </si>
  <si>
    <t>15668</t>
  </si>
  <si>
    <t>เด็กชายนันทพงศ์</t>
  </si>
  <si>
    <t>15633</t>
  </si>
  <si>
    <t>เด็กชายศิริชัย</t>
  </si>
  <si>
    <t>มนสันเทียะ</t>
  </si>
  <si>
    <t>15560</t>
  </si>
  <si>
    <t>รักตรง</t>
  </si>
  <si>
    <t>15596</t>
  </si>
  <si>
    <t>เด็กชายพิสิฎฐ์พล</t>
  </si>
  <si>
    <t>บรรเทาว์</t>
  </si>
  <si>
    <t>15597</t>
  </si>
  <si>
    <t>เด็กชายภูริช</t>
  </si>
  <si>
    <t>เมฆเปรียญ</t>
  </si>
  <si>
    <t>15561</t>
  </si>
  <si>
    <t>เด็กชายยุทธิชัย</t>
  </si>
  <si>
    <t>แสนขยัน</t>
  </si>
  <si>
    <t>15635</t>
  </si>
  <si>
    <t>เด็กชายอธิวัฒน์</t>
  </si>
  <si>
    <t>พิมพ์พรมมา</t>
  </si>
  <si>
    <t>15669</t>
  </si>
  <si>
    <t>เด็กชายพชร</t>
  </si>
  <si>
    <t>ถิ่นพุดซา</t>
  </si>
  <si>
    <t>15525</t>
  </si>
  <si>
    <t>เด็กชายสุทธินันท์</t>
  </si>
  <si>
    <t>15526</t>
  </si>
  <si>
    <t>เด็กชายสุวัจน์</t>
  </si>
  <si>
    <t>บุญทัน</t>
  </si>
  <si>
    <t>15670</t>
  </si>
  <si>
    <t>เด็กชายพีรดนย์</t>
  </si>
  <si>
    <t>มิตสันเทียะ</t>
  </si>
  <si>
    <t>15563</t>
  </si>
  <si>
    <t>15598</t>
  </si>
  <si>
    <t>โนนใหม่</t>
  </si>
  <si>
    <t>15599</t>
  </si>
  <si>
    <t>เด็กชายวุฒิชัย</t>
  </si>
  <si>
    <t>แผนสมบูรณ์</t>
  </si>
  <si>
    <t>15564</t>
  </si>
  <si>
    <t>เด็กชายวริทธิ์</t>
  </si>
  <si>
    <t>แย้มชู</t>
  </si>
  <si>
    <t>15671</t>
  </si>
  <si>
    <t>เด็กชายพีระพัฒน์</t>
  </si>
  <si>
    <t>รามศิริ</t>
  </si>
  <si>
    <t>15527</t>
  </si>
  <si>
    <t>เด็กชายอนุพันธ์</t>
  </si>
  <si>
    <t>กงสันเทียะ</t>
  </si>
  <si>
    <t>15636</t>
  </si>
  <si>
    <t>เด็กหญิงกนกกาญจน์</t>
  </si>
  <si>
    <t>15637</t>
  </si>
  <si>
    <t>เด็กหญิงกนกวลัย</t>
  </si>
  <si>
    <t>15672</t>
  </si>
  <si>
    <t>เด็กชายภัทรภณ</t>
  </si>
  <si>
    <t>เสมอภาค</t>
  </si>
  <si>
    <t>15600</t>
  </si>
  <si>
    <t>เด็กชายศุภกร</t>
  </si>
  <si>
    <t>คลาดสูงเนิน</t>
  </si>
  <si>
    <t>15601</t>
  </si>
  <si>
    <t>เด็กชายสรชา</t>
  </si>
  <si>
    <t>15673</t>
  </si>
  <si>
    <t>เด็กชายอาทิวราห์</t>
  </si>
  <si>
    <t>คาวีโชติ</t>
  </si>
  <si>
    <t>15638</t>
  </si>
  <si>
    <t>เด็กหญิงกรองแก้ว</t>
  </si>
  <si>
    <t>ฉิมสูงเนิน</t>
  </si>
  <si>
    <t>15529</t>
  </si>
  <si>
    <t>เด็กหญิงชนิสรา</t>
  </si>
  <si>
    <t>ผงสันเทียะ</t>
  </si>
  <si>
    <t>15530</t>
  </si>
  <si>
    <t>เด็กหญิงชาลิสา</t>
  </si>
  <si>
    <t>ชื่นสันเทียะ</t>
  </si>
  <si>
    <t>15639</t>
  </si>
  <si>
    <t>15757</t>
  </si>
  <si>
    <t>เด็กชายชยุต</t>
  </si>
  <si>
    <t>หิงสันเทียะ</t>
  </si>
  <si>
    <t>15772</t>
  </si>
  <si>
    <t>เด็กชายริชชารด์</t>
  </si>
  <si>
    <t>กามาร่า</t>
  </si>
  <si>
    <t>15773</t>
  </si>
  <si>
    <t>เด็กชายบริพัตร</t>
  </si>
  <si>
    <t>บุสทิพย์</t>
  </si>
  <si>
    <t>15640</t>
  </si>
  <si>
    <t>15531</t>
  </si>
  <si>
    <t>เด็กหญิงญดาวดี</t>
  </si>
  <si>
    <t>วงศ์อนุ</t>
  </si>
  <si>
    <t>15604</t>
  </si>
  <si>
    <t>เด็กหญิงกัลยรัตน์</t>
  </si>
  <si>
    <t>15567</t>
  </si>
  <si>
    <t>เด็กหญิงกนกวดี</t>
  </si>
  <si>
    <t>กิ่งโคกกรวด</t>
  </si>
  <si>
    <t>15568</t>
  </si>
  <si>
    <t>เด็กหญิงกนกอร</t>
  </si>
  <si>
    <t>คิดการ</t>
  </si>
  <si>
    <t>15605</t>
  </si>
  <si>
    <t>เด็กหญิงเกวลี</t>
  </si>
  <si>
    <t>แสงรักษาวงษ์</t>
  </si>
  <si>
    <t>15532</t>
  </si>
  <si>
    <t>เด็กหญิงญาณิศา</t>
  </si>
  <si>
    <t>15641</t>
  </si>
  <si>
    <t>เด็กหญิงจุฑาทิพย์</t>
  </si>
  <si>
    <t>ไวสูงเนิน</t>
  </si>
  <si>
    <t>15603</t>
  </si>
  <si>
    <t>15643</t>
  </si>
  <si>
    <t>เด็กหญิงฐานิตา</t>
  </si>
  <si>
    <t>ทิพย์แสง</t>
  </si>
  <si>
    <t>15674</t>
  </si>
  <si>
    <t>เด็กหญิงกมลฉัตร</t>
  </si>
  <si>
    <t>ดุกขุนทด</t>
  </si>
  <si>
    <t>15533</t>
  </si>
  <si>
    <t>เด็กหญิงณภัสชญา</t>
  </si>
  <si>
    <t>ศิริบุตรวงศ์</t>
  </si>
  <si>
    <t>15606</t>
  </si>
  <si>
    <t>เด็กหญิงขนิษฐา</t>
  </si>
  <si>
    <t>สีทากุล</t>
  </si>
  <si>
    <t>15569</t>
  </si>
  <si>
    <t>เด็กหญิงกุลรดา</t>
  </si>
  <si>
    <t>15570</t>
  </si>
  <si>
    <t>เด็กหญิงกุสุมาลย์</t>
  </si>
  <si>
    <t>ศรีไชยยา</t>
  </si>
  <si>
    <t>15607</t>
  </si>
  <si>
    <t>เด็กหญิงขวัญจิรา</t>
  </si>
  <si>
    <t>ทองศรี</t>
  </si>
  <si>
    <t>15534</t>
  </si>
  <si>
    <t>เด็กหญิงดวงใจตา</t>
  </si>
  <si>
    <t>รุ่งแสง</t>
  </si>
  <si>
    <t>15675</t>
  </si>
  <si>
    <t>15644</t>
  </si>
  <si>
    <t>เด็กหญิงทนัชชา</t>
  </si>
  <si>
    <t>นิ่มใหม่</t>
  </si>
  <si>
    <t>15645</t>
  </si>
  <si>
    <t>พูลทอง</t>
  </si>
  <si>
    <t>15676</t>
  </si>
  <si>
    <t>15535</t>
  </si>
  <si>
    <t>เด็กหญิงธนิษฐา</t>
  </si>
  <si>
    <t>15608</t>
  </si>
  <si>
    <t>เด็กหญิงจิราภรณ์</t>
  </si>
  <si>
    <t>15571</t>
  </si>
  <si>
    <t>เด็กหญิงขวัญนภา</t>
  </si>
  <si>
    <t>15572</t>
  </si>
  <si>
    <t>เด็กหญิงญาดา</t>
  </si>
  <si>
    <t>สิงห์พยัคเดช</t>
  </si>
  <si>
    <t>15609</t>
  </si>
  <si>
    <t>จันกลาง</t>
  </si>
  <si>
    <t>15536</t>
  </si>
  <si>
    <t>สอนจำนงค์</t>
  </si>
  <si>
    <t>15677</t>
  </si>
  <si>
    <t>เด็กหญิงจารุวรรณ์</t>
  </si>
  <si>
    <t>15646</t>
  </si>
  <si>
    <t>เด็กหญิงนริศรา</t>
  </si>
  <si>
    <t>แซ่เฮ้ง</t>
  </si>
  <si>
    <t>15678</t>
  </si>
  <si>
    <t>เด็กหญิงชญาธร</t>
  </si>
  <si>
    <t>ฉัตรสูงเนิน</t>
  </si>
  <si>
    <t>15647</t>
  </si>
  <si>
    <t>เด็กหญิงนิชา</t>
  </si>
  <si>
    <t>15537</t>
  </si>
  <si>
    <t>เด็กหญิงพีชญา</t>
  </si>
  <si>
    <t>15610</t>
  </si>
  <si>
    <t>เด็กหญิงชุติกานต์</t>
  </si>
  <si>
    <t>สำราญ</t>
  </si>
  <si>
    <t>15611</t>
  </si>
  <si>
    <t>15538</t>
  </si>
  <si>
    <t>เด็กหญิงภัทรวดี</t>
  </si>
  <si>
    <t>พทธศร</t>
  </si>
  <si>
    <t>15574</t>
  </si>
  <si>
    <t>เด็กหญิงทิวาวดี</t>
  </si>
  <si>
    <t>กลั่นมา</t>
  </si>
  <si>
    <t>15679</t>
  </si>
  <si>
    <t>เด็กหญิงชลลดา</t>
  </si>
  <si>
    <t>15648</t>
  </si>
  <si>
    <t>เด็กหญิงปภัสรา</t>
  </si>
  <si>
    <t>15649</t>
  </si>
  <si>
    <t>เด็กหญิงภัทรภา</t>
  </si>
  <si>
    <t>15539</t>
  </si>
  <si>
    <t>เด็กหญิงมนท์ธกานต์</t>
  </si>
  <si>
    <t>15612</t>
  </si>
  <si>
    <t>15575</t>
  </si>
  <si>
    <t>เด็กหญิงนนท์ธิดา</t>
  </si>
  <si>
    <t>แขพรมราช</t>
  </si>
  <si>
    <t>15576</t>
  </si>
  <si>
    <t>เด็กหญิงนิติยา</t>
  </si>
  <si>
    <t>15681</t>
  </si>
  <si>
    <t>เด็กหญิงณิชาภัทร</t>
  </si>
  <si>
    <t>โผงสันเทียะ</t>
  </si>
  <si>
    <t>15650</t>
  </si>
  <si>
    <t>เด็กหญิงวชิรญา</t>
  </si>
  <si>
    <t>ซีกพุทรา</t>
  </si>
  <si>
    <t>15613</t>
  </si>
  <si>
    <t>เด็กหญิงปภาดา</t>
  </si>
  <si>
    <t>15614</t>
  </si>
  <si>
    <t>เด็กหญิงปรียาพร</t>
  </si>
  <si>
    <t>ปิ่นทอง</t>
  </si>
  <si>
    <t>15651</t>
  </si>
  <si>
    <t>เด็กหญิงวรรณรดา</t>
  </si>
  <si>
    <t>15682</t>
  </si>
  <si>
    <t>เด็กหญิงนงค์ธิดา</t>
  </si>
  <si>
    <t>ปราณีศรี</t>
  </si>
  <si>
    <t>15541</t>
  </si>
  <si>
    <t>เด็กหญิงรัสญาภรณ์</t>
  </si>
  <si>
    <t>15577</t>
  </si>
  <si>
    <t>เด็กหญิงพิมพ์พิชญาภา</t>
  </si>
  <si>
    <t>ทารักษ์</t>
  </si>
  <si>
    <t>15542</t>
  </si>
  <si>
    <t>เด็กหญิงวิภารัตน์</t>
  </si>
  <si>
    <t>15578</t>
  </si>
  <si>
    <t>เด็กหญิงพิมพ์พิศา</t>
  </si>
  <si>
    <t>15652</t>
  </si>
  <si>
    <t>เด็กหญิงวันวิสา</t>
  </si>
  <si>
    <t>15615</t>
  </si>
  <si>
    <t>เด็กหญิงปันฑิกา</t>
  </si>
  <si>
    <t>15683</t>
  </si>
  <si>
    <t>15684</t>
  </si>
  <si>
    <t>เด็กหญิงพัชรพร</t>
  </si>
  <si>
    <t>15616</t>
  </si>
  <si>
    <t>เด็กหญิงพรสวรรค์</t>
  </si>
  <si>
    <t>ศิลปชัย</t>
  </si>
  <si>
    <t>15653</t>
  </si>
  <si>
    <t>เด็กหญิงศิรภัสสร</t>
  </si>
  <si>
    <t>เที่ยงกระโทก</t>
  </si>
  <si>
    <t>15579</t>
  </si>
  <si>
    <t>เด็กหญิงศศิประภา</t>
  </si>
  <si>
    <t>แซ่เลี้ยว</t>
  </si>
  <si>
    <t>15543</t>
  </si>
  <si>
    <t>เด็กหญิงวิไลวรรณ</t>
  </si>
  <si>
    <t>บุตรพรม</t>
  </si>
  <si>
    <t>15544</t>
  </si>
  <si>
    <t>เด็กหญิงศิมาภรณ์</t>
  </si>
  <si>
    <t>ไขกลางดอน</t>
  </si>
  <si>
    <t>15580</t>
  </si>
  <si>
    <t>เด็กหญิงศุภนิดา</t>
  </si>
  <si>
    <t>แสงทอง</t>
  </si>
  <si>
    <t>15654</t>
  </si>
  <si>
    <t>เด็กหญิงศุภสุดา</t>
  </si>
  <si>
    <t>15685</t>
  </si>
  <si>
    <t>เด็กหญิงพิชามญช์</t>
  </si>
  <si>
    <t>ชูสระคู</t>
  </si>
  <si>
    <t>15686</t>
  </si>
  <si>
    <t>เด็กหญิงวชิรญาณ์</t>
  </si>
  <si>
    <t>ปราบภัย</t>
  </si>
  <si>
    <t>15618</t>
  </si>
  <si>
    <t>เด็กหญิงวิชิตา</t>
  </si>
  <si>
    <t>15655</t>
  </si>
  <si>
    <t>เด็กหญิงอารยา</t>
  </si>
  <si>
    <t>บุญมี</t>
  </si>
  <si>
    <t>15581</t>
  </si>
  <si>
    <t>มาตรังศรี</t>
  </si>
  <si>
    <t>15545</t>
  </si>
  <si>
    <t>เด็กหญิงสาริศา</t>
  </si>
  <si>
    <t>15546</t>
  </si>
  <si>
    <t>เด็กหญิงสุทธิกมล</t>
  </si>
  <si>
    <t>15582</t>
  </si>
  <si>
    <t>เด็กหญิงอมลรุจี</t>
  </si>
  <si>
    <t>ชาติพุดซา</t>
  </si>
  <si>
    <t>15756</t>
  </si>
  <si>
    <t>เด็กหญิงบุญธิดา</t>
  </si>
  <si>
    <t>จันทรังสีวรกุล</t>
  </si>
  <si>
    <t>15619</t>
  </si>
  <si>
    <t>เด็กหญิงสิริลักษณ์</t>
  </si>
  <si>
    <t>ยนมะเริง</t>
  </si>
  <si>
    <t>15687</t>
  </si>
  <si>
    <t>เด็กหญิงวิภาวัลย์</t>
  </si>
  <si>
    <t>15688</t>
  </si>
  <si>
    <t>เด็กหญิงอุไรวรรณ</t>
  </si>
  <si>
    <t>15797</t>
  </si>
  <si>
    <t>เด็กหญิงมิรินดา</t>
  </si>
  <si>
    <t>คำเล</t>
  </si>
  <si>
    <t>15620</t>
  </si>
  <si>
    <t>เด็กหญิงสุธิมา</t>
  </si>
  <si>
    <t>15583</t>
  </si>
  <si>
    <t>เด็กหญิงอรกช</t>
  </si>
  <si>
    <t>วิญญานรัตนันท์</t>
  </si>
  <si>
    <t>15548</t>
  </si>
  <si>
    <t>เด็กหญิงอธิชา</t>
  </si>
  <si>
    <t>15584</t>
  </si>
  <si>
    <t>เด็กหญิงอัยยาทร</t>
  </si>
  <si>
    <t>15779</t>
  </si>
  <si>
    <t>เด็กชายยศกร</t>
  </si>
  <si>
    <t>เจือบัวขาว</t>
  </si>
  <si>
    <t>15778</t>
  </si>
  <si>
    <t>ศรีสุ่ม</t>
  </si>
  <si>
    <t>15770</t>
  </si>
  <si>
    <t>นายณัฐกานต์</t>
  </si>
  <si>
    <t>นิสังรัมย์</t>
  </si>
  <si>
    <t>15776</t>
  </si>
  <si>
    <t>คุณวิศรุต</t>
  </si>
  <si>
    <t>15794</t>
  </si>
  <si>
    <t>รัดทะนี</t>
  </si>
  <si>
    <t>15762</t>
  </si>
  <si>
    <t>เด็กชายพีรกรณ์</t>
  </si>
  <si>
    <t>ป้องคำไหล</t>
  </si>
  <si>
    <t>15798</t>
  </si>
  <si>
    <t>เด็กชายพีรพล</t>
  </si>
  <si>
    <t>เถื่อนม่วง</t>
  </si>
  <si>
    <t>15768</t>
  </si>
  <si>
    <t>เด็กหญิงสิรินทิพย์</t>
  </si>
  <si>
    <t>15754</t>
  </si>
  <si>
    <t>โชติชวัล</t>
  </si>
  <si>
    <t>15761</t>
  </si>
  <si>
    <t>ปะจะนัง</t>
  </si>
  <si>
    <t>15767</t>
  </si>
  <si>
    <t>เด็กหญิงศศิพร</t>
  </si>
  <si>
    <t>คุณวรรณะ</t>
  </si>
  <si>
    <t>15764</t>
  </si>
  <si>
    <t>เด็กหญิงปาณิสรา</t>
  </si>
  <si>
    <t>15766</t>
  </si>
  <si>
    <t>เขียนงิ้ว</t>
  </si>
  <si>
    <t>15763</t>
  </si>
  <si>
    <t>เด็กหญิงมาริสา</t>
  </si>
  <si>
    <t>เกรียมสันเทียะ</t>
  </si>
  <si>
    <t>15789</t>
  </si>
  <si>
    <t>เด็กหญิงจริยามาศ</t>
  </si>
  <si>
    <t>จุลกระโทก</t>
  </si>
  <si>
    <t>15785</t>
  </si>
  <si>
    <t>ม.3/6</t>
  </si>
  <si>
    <t>นายก้องภพ</t>
  </si>
  <si>
    <t>นายชยากร</t>
  </si>
  <si>
    <t>นายชินวุฒิ</t>
  </si>
  <si>
    <t>นายณัฐพงศ์</t>
  </si>
  <si>
    <t>นายณัฐพัฒน์</t>
  </si>
  <si>
    <t>นายธนวิทย์</t>
  </si>
  <si>
    <t>ครองแสนเมือง</t>
  </si>
  <si>
    <t>นายพงศธร</t>
  </si>
  <si>
    <t>นายธีรดนย์</t>
  </si>
  <si>
    <t>วงค์กาวี</t>
  </si>
  <si>
    <t>นายธัชกร</t>
  </si>
  <si>
    <t>เอี่ยมยอด</t>
  </si>
  <si>
    <t>นายภูริณัฐ</t>
  </si>
  <si>
    <t>นายภูรินท์</t>
  </si>
  <si>
    <t>นายปฏิมากร</t>
  </si>
  <si>
    <t>นายวงศกร</t>
  </si>
  <si>
    <t>นายวรวิทย์</t>
  </si>
  <si>
    <t>นายภูมิรพี</t>
  </si>
  <si>
    <t>นายอนวัฒน์</t>
  </si>
  <si>
    <t>นายธนวัตน์</t>
  </si>
  <si>
    <t>นายพลชา</t>
  </si>
  <si>
    <t>15780</t>
  </si>
  <si>
    <t>นายณัฐชัย</t>
  </si>
  <si>
    <t>เกษประทุม</t>
  </si>
  <si>
    <t>นางสาวกัญญากร</t>
  </si>
  <si>
    <t>15791</t>
  </si>
  <si>
    <t>15512</t>
  </si>
  <si>
    <t>แจเกาะ</t>
  </si>
  <si>
    <t>นายชนะพล</t>
  </si>
  <si>
    <t>15760</t>
  </si>
  <si>
    <t>นายณัฐชนน</t>
  </si>
  <si>
    <t>มุมทอง</t>
  </si>
  <si>
    <t>นางสาวจุฬาลักษณ์</t>
  </si>
  <si>
    <t>นางสาวกรรณิการ์</t>
  </si>
  <si>
    <t>นางสาวธนธิดา</t>
  </si>
  <si>
    <t>นางสาวนรินทิพย์</t>
  </si>
  <si>
    <t>นางสาวปรีดา</t>
  </si>
  <si>
    <t>นางสาวประริสา</t>
  </si>
  <si>
    <t>นางสาวชลณิชา</t>
  </si>
  <si>
    <t>นางสาวปวีณ์ธิดา</t>
  </si>
  <si>
    <t>นางสาวณิชานันท์</t>
  </si>
  <si>
    <t>นางสาวพัชฎาภรณ์</t>
  </si>
  <si>
    <t>นางสาวเมธาสิณีย์</t>
  </si>
  <si>
    <t>นางสาวพิณรัตน์</t>
  </si>
  <si>
    <t>นางสาวนิธิภัค</t>
  </si>
  <si>
    <t>นางสาวพรทิพย์พา</t>
  </si>
  <si>
    <t>นางสาวศศินา</t>
  </si>
  <si>
    <t>นางสาวไอลดา</t>
  </si>
  <si>
    <t>15765</t>
  </si>
  <si>
    <t>ยิ่งสันเทียะ</t>
  </si>
  <si>
    <t>นางสาวสุชาวดี</t>
  </si>
  <si>
    <t>นางสาวศุจิรัตน์</t>
  </si>
  <si>
    <t>15787</t>
  </si>
  <si>
    <t>นางสาวจริยา</t>
  </si>
  <si>
    <t>14424</t>
  </si>
  <si>
    <t>ภูมิโคกรักษ์</t>
  </si>
  <si>
    <t>นายสุภเดช</t>
  </si>
  <si>
    <t>นายธัญธวัช</t>
  </si>
  <si>
    <t>นายจักรินทร์</t>
  </si>
  <si>
    <t>นายสวกฤต</t>
  </si>
  <si>
    <t>15720</t>
  </si>
  <si>
    <t>นายขุนพล</t>
  </si>
  <si>
    <t>สมควรการ</t>
  </si>
  <si>
    <t>15721</t>
  </si>
  <si>
    <t>นิสัยงาม</t>
  </si>
  <si>
    <t>15724</t>
  </si>
  <si>
    <t>นายสิรวิชญ์</t>
  </si>
  <si>
    <t>พยัคฆพงษ์</t>
  </si>
  <si>
    <t>15736</t>
  </si>
  <si>
    <t>นายจิรโชติ</t>
  </si>
  <si>
    <t>สมบัติมาก</t>
  </si>
  <si>
    <t>นายบุญรอด</t>
  </si>
  <si>
    <t>15737</t>
  </si>
  <si>
    <t>นายชยธร</t>
  </si>
  <si>
    <t>นางสาวชุติมณฑน์</t>
  </si>
  <si>
    <t>15738</t>
  </si>
  <si>
    <t>นายไชยวัฒน์</t>
  </si>
  <si>
    <t>เป็งคำ</t>
  </si>
  <si>
    <t>15725</t>
  </si>
  <si>
    <t>นายสุวิศิษฏิ์</t>
  </si>
  <si>
    <t>15739</t>
  </si>
  <si>
    <t>นายทัตสรวง</t>
  </si>
  <si>
    <t>15740</t>
  </si>
  <si>
    <t>นายธาดาพงศ์</t>
  </si>
  <si>
    <t>หงษ์รัตนาฤทธิ์</t>
  </si>
  <si>
    <t>15782</t>
  </si>
  <si>
    <t>15741</t>
  </si>
  <si>
    <t>นายธีรเดช</t>
  </si>
  <si>
    <t>เถาว์จันทร์</t>
  </si>
  <si>
    <t>15742</t>
  </si>
  <si>
    <t>จันทาศรี</t>
  </si>
  <si>
    <t>15698</t>
  </si>
  <si>
    <t>นายพัสกร</t>
  </si>
  <si>
    <t>15705</t>
  </si>
  <si>
    <t>นายชิษณุพงศ์</t>
  </si>
  <si>
    <t>15743</t>
  </si>
  <si>
    <t>นายปฏิศร</t>
  </si>
  <si>
    <t>เทียมโคกกรวด</t>
  </si>
  <si>
    <t>นางสาวภัทรธิดา</t>
  </si>
  <si>
    <t>14554</t>
  </si>
  <si>
    <t>สกุลชวัลลักษณ์</t>
  </si>
  <si>
    <t>15706</t>
  </si>
  <si>
    <t>15695</t>
  </si>
  <si>
    <t>ดีแป้น</t>
  </si>
  <si>
    <t>15696</t>
  </si>
  <si>
    <t>นายณัฐนันท์</t>
  </si>
  <si>
    <t>ถันพลกรัง</t>
  </si>
  <si>
    <t>15707</t>
  </si>
  <si>
    <t>นายพฤกษวัฒน์</t>
  </si>
  <si>
    <t>เจริญวงษ์วัฒนะ</t>
  </si>
  <si>
    <t>นางสาวศศิกานต์</t>
  </si>
  <si>
    <t>15727</t>
  </si>
  <si>
    <t>นางสาวกัญญณัท</t>
  </si>
  <si>
    <t>ศิลปสิทธิ์</t>
  </si>
  <si>
    <t>15708</t>
  </si>
  <si>
    <t>นายเพชรรัตน์</t>
  </si>
  <si>
    <t>15697</t>
  </si>
  <si>
    <t>นายธนาวุฒิ</t>
  </si>
  <si>
    <t>นพสันเทียะ</t>
  </si>
  <si>
    <t>15700</t>
  </si>
  <si>
    <t>นายรักษพล</t>
  </si>
  <si>
    <t>สุวรรณแสน</t>
  </si>
  <si>
    <t>15709</t>
  </si>
  <si>
    <t>นายวิทวัส</t>
  </si>
  <si>
    <t>นางสาวสายธารทิพย์</t>
  </si>
  <si>
    <t>15728</t>
  </si>
  <si>
    <t>นางสาวญาณิศา</t>
  </si>
  <si>
    <t>15729</t>
  </si>
  <si>
    <t>นางสาวฐิติมา</t>
  </si>
  <si>
    <t>15710</t>
  </si>
  <si>
    <t>นายวีรวัฒน์</t>
  </si>
  <si>
    <t>นิ่มขุนทด</t>
  </si>
  <si>
    <t>15701</t>
  </si>
  <si>
    <t>นายวรัญชัย</t>
  </si>
  <si>
    <t>พึ่งครบุรี</t>
  </si>
  <si>
    <t>15702</t>
  </si>
  <si>
    <t>นายนิติพัฒน์</t>
  </si>
  <si>
    <t>15711</t>
  </si>
  <si>
    <t>15734</t>
  </si>
  <si>
    <t>นางสาวพรไพลิน</t>
  </si>
  <si>
    <t>มีหมื่นไวย์</t>
  </si>
  <si>
    <t>15730</t>
  </si>
  <si>
    <t>โตมสันเทียะ</t>
  </si>
  <si>
    <t>15731</t>
  </si>
  <si>
    <t>นางสาวณิชาภัทร</t>
  </si>
  <si>
    <t>ววงขุนทด</t>
  </si>
  <si>
    <t>15745</t>
  </si>
  <si>
    <t>นางสาวจิราพัชร</t>
  </si>
  <si>
    <t>จันทร์สูงเนิน</t>
  </si>
  <si>
    <t>15712</t>
  </si>
  <si>
    <t>นายสันติสุข</t>
  </si>
  <si>
    <t>ไม้เท้าทอง</t>
  </si>
  <si>
    <t>15774</t>
  </si>
  <si>
    <t>นายจิรกิตติ์</t>
  </si>
  <si>
    <t>เวสา</t>
  </si>
  <si>
    <t>15746</t>
  </si>
  <si>
    <t>นางสาวทานตะวัน</t>
  </si>
  <si>
    <t>ราชวงษ์</t>
  </si>
  <si>
    <t>15732</t>
  </si>
  <si>
    <t>นางสาวทิพานัน</t>
  </si>
  <si>
    <t>มายา</t>
  </si>
  <si>
    <t>15733</t>
  </si>
  <si>
    <t>นางสาวเปรมฤทัย</t>
  </si>
  <si>
    <t>สมศรี</t>
  </si>
  <si>
    <t>15747</t>
  </si>
  <si>
    <t>นางสาวนิชานันท์</t>
  </si>
  <si>
    <t>สุวรรณเลิศ</t>
  </si>
  <si>
    <t>15714</t>
  </si>
  <si>
    <t>นายอาทิตย์วรา</t>
  </si>
  <si>
    <t>สงครามภักดี</t>
  </si>
  <si>
    <t>15748</t>
  </si>
  <si>
    <t>นางสาวพลอยปภัส</t>
  </si>
  <si>
    <t>โพธิ์สาลิม</t>
  </si>
  <si>
    <t>15689</t>
  </si>
  <si>
    <t>นางสาวกัญญาภัคร</t>
  </si>
  <si>
    <t>กัณทะ</t>
  </si>
  <si>
    <t>15749</t>
  </si>
  <si>
    <t>นางสาววิไลวรรณ</t>
  </si>
  <si>
    <t>พงษ์สูงเนิน</t>
  </si>
  <si>
    <t>15750</t>
  </si>
  <si>
    <t>15690</t>
  </si>
  <si>
    <t>นางสาวโชติกา</t>
  </si>
  <si>
    <t>15691</t>
  </si>
  <si>
    <t>นางสาววรรณษา</t>
  </si>
  <si>
    <t>บุญปก</t>
  </si>
  <si>
    <t>15755</t>
  </si>
  <si>
    <t>นางสาวปรียาพร</t>
  </si>
  <si>
    <t>เตียนพลกรัง</t>
  </si>
  <si>
    <t>15692</t>
  </si>
  <si>
    <t>นางสาวสุพิชญนันทน์</t>
  </si>
  <si>
    <t>นางสาวปาณิศา</t>
  </si>
  <si>
    <t>15693</t>
  </si>
  <si>
    <t>นางสาวจันทร์ทรา</t>
  </si>
  <si>
    <t>เบ้าวัน</t>
  </si>
  <si>
    <t>15784</t>
  </si>
  <si>
    <t>นางสาวศกาย</t>
  </si>
  <si>
    <t>มุ่งดี</t>
  </si>
  <si>
    <t>15786</t>
  </si>
  <si>
    <t>นางสาวสุชานันท์</t>
  </si>
  <si>
    <t>หมั้นป้อม</t>
  </si>
  <si>
    <t>นางสาวพิมพ์ชนก</t>
  </si>
  <si>
    <t>กลิ่นด้วง</t>
  </si>
  <si>
    <t>15703</t>
  </si>
  <si>
    <t>นางสาวโกลัญญา</t>
  </si>
  <si>
    <t>ฟีสันเทียะ</t>
  </si>
  <si>
    <t>15715</t>
  </si>
  <si>
    <t>นางสาวกาญจนพร</t>
  </si>
  <si>
    <t>รุ่งสว่าง</t>
  </si>
  <si>
    <t>15716</t>
  </si>
  <si>
    <t>นางสาวเกศินี</t>
  </si>
  <si>
    <t>ทองทศ</t>
  </si>
  <si>
    <t>15704</t>
  </si>
  <si>
    <t>นางสาวศิริวิมล</t>
  </si>
  <si>
    <t>บำรุงกุล</t>
  </si>
  <si>
    <t>15717</t>
  </si>
  <si>
    <t>นางสาวสุพิชชา</t>
  </si>
  <si>
    <t>นางสาวสุภัสสร</t>
  </si>
  <si>
    <t>15719</t>
  </si>
  <si>
    <t>นางสาวสุรัตณา</t>
  </si>
  <si>
    <t>เกยสันเทียะ</t>
  </si>
  <si>
    <t>15744</t>
  </si>
  <si>
    <t>นางสาวอภิสรา</t>
  </si>
  <si>
    <t>รวมใหม่</t>
  </si>
  <si>
    <t>15751</t>
  </si>
  <si>
    <t>นางสาวอภิญญา</t>
  </si>
  <si>
    <t>ชื่อ</t>
  </si>
  <si>
    <t>สกุล</t>
  </si>
  <si>
    <t>จำนวน
นักเรียน</t>
  </si>
  <si>
    <t>ห้องเรียน</t>
  </si>
  <si>
    <t>**//ใส่ ตัวชี้วัด / ผลการเรียนรู้ ระหว่างทาง   ปลายทาง  //**
*** ดับเบิลคลิก เพิ่มข้อมูล ***
*** หากจะขึ้นบรรทัดใหม่ให้ กดปุ่ม Alt + Enter ***</t>
  </si>
  <si>
    <t>ผลการประเมินสมรรถนะสำคัญของผู้เรียน</t>
  </si>
  <si>
    <t>เกณฑ์การให้ระดับคะแนน</t>
  </si>
  <si>
    <t>0 หมายถึง ไม่ผ่าน , 1 หมายถึง ผ่าน , 2 หมายถึง ดี , 3 หมายถึง ดีเยี่ยม</t>
  </si>
  <si>
    <r>
      <t xml:space="preserve">การรวมคะแนนในช่อง </t>
    </r>
    <r>
      <rPr>
        <u/>
        <sz val="16"/>
        <rFont val="TH SarabunPSK"/>
        <family val="2"/>
      </rPr>
      <t>ระดับการประเมิน</t>
    </r>
    <r>
      <rPr>
        <sz val="16"/>
        <color rgb="FF000000"/>
        <rFont val="TH SarabunPSK"/>
        <family val="2"/>
      </rPr>
      <t xml:space="preserve"> ใช้ค่าสถิติมัธยฐานเขียนเป็นตัวเลข และช่อง </t>
    </r>
    <r>
      <rPr>
        <u/>
        <sz val="16"/>
        <rFont val="TH SarabunPSK"/>
        <family val="2"/>
      </rPr>
      <t>ผลการประเมิน</t>
    </r>
    <r>
      <rPr>
        <sz val="16"/>
        <color rgb="FF000000"/>
        <rFont val="TH SarabunPSK"/>
        <family val="2"/>
      </rPr>
      <t xml:space="preserve"> เขียนความหมายของตัวเลขนั้น</t>
    </r>
  </si>
  <si>
    <t>ม. 1</t>
  </si>
  <si>
    <t>ม. 2</t>
  </si>
  <si>
    <t>ม. 3</t>
  </si>
  <si>
    <t>ม. 4</t>
  </si>
  <si>
    <t>ม. 5</t>
  </si>
  <si>
    <t>ม. 6</t>
  </si>
  <si>
    <t>เลขประจำตัว</t>
  </si>
  <si>
    <t>xxxxxx</t>
  </si>
  <si>
    <t>xxxxxxxxxxxxxxxxxx</t>
  </si>
  <si>
    <t>15804</t>
  </si>
  <si>
    <t>เด็กชายวสุพล</t>
  </si>
  <si>
    <t>จัตุพล</t>
  </si>
  <si>
    <t>15799</t>
  </si>
  <si>
    <t>จันทร์โสภณ</t>
  </si>
  <si>
    <t>15802</t>
  </si>
  <si>
    <t>เด็กหญิงบุษราภรณ์</t>
  </si>
  <si>
    <t>เด็กชายปิยะกรรณ์</t>
  </si>
  <si>
    <t>นายเอกไพศาล</t>
  </si>
  <si>
    <t>นายอนุชา</t>
  </si>
  <si>
    <t>นายปาติมม์</t>
  </si>
  <si>
    <t>นางสาวพชรมน</t>
  </si>
  <si>
    <t>15817</t>
  </si>
  <si>
    <t>เด็กชายอารี</t>
  </si>
  <si>
    <t>ขอยึดกลาง</t>
  </si>
  <si>
    <t>ส้มจีน</t>
  </si>
  <si>
    <t>นางสาวประภาสิริ</t>
  </si>
  <si>
    <t>15807</t>
  </si>
  <si>
    <t>เด็กหญิงจารุพิชญา</t>
  </si>
  <si>
    <t>สมณะกุล</t>
  </si>
  <si>
    <t>15811</t>
  </si>
  <si>
    <t>เด็กหญิงอนันตญา</t>
  </si>
  <si>
    <t>สองใหม่</t>
  </si>
  <si>
    <t>15816</t>
  </si>
  <si>
    <t>เด็กหญิงกมลรัตน์</t>
  </si>
  <si>
    <t>พรหมหอม</t>
  </si>
  <si>
    <t>15813</t>
  </si>
  <si>
    <t>เด็กหญิงศุทิพญา</t>
  </si>
  <si>
    <t>ได้การ</t>
  </si>
  <si>
    <t>15814</t>
  </si>
  <si>
    <t>สำโรง</t>
  </si>
  <si>
    <t>นายณัฐกิตต์</t>
  </si>
  <si>
    <t>นายธนพร</t>
  </si>
  <si>
    <t>นายภูผา</t>
  </si>
  <si>
    <t>นายณัชพล</t>
  </si>
  <si>
    <t>นายทีฆายุ</t>
  </si>
  <si>
    <t>นายนนทพัทธ์</t>
  </si>
  <si>
    <t>นายตรัยรัตน์</t>
  </si>
  <si>
    <t>นายพัชรพงษ์</t>
  </si>
  <si>
    <t>นายวุฒิพงษ์</t>
  </si>
  <si>
    <t>นายศิวัช</t>
  </si>
  <si>
    <t>นายอภิรักษ์</t>
  </si>
  <si>
    <t>นายศตายุ</t>
  </si>
  <si>
    <t>นายสิทธิศักดิ์</t>
  </si>
  <si>
    <t>นายอภิวัลย์</t>
  </si>
  <si>
    <t>นางสาวกฤตยาณัท</t>
  </si>
  <si>
    <t>นายสุรศักดิ์</t>
  </si>
  <si>
    <t>นางสาวธนานันท์</t>
  </si>
  <si>
    <t>นางสาวปณิดา</t>
  </si>
  <si>
    <t>นางสาวณัฐกานต์</t>
  </si>
  <si>
    <t>นางสาวปัญจพาณ์</t>
  </si>
  <si>
    <t>นางสาวปรียานุช</t>
  </si>
  <si>
    <t>นางสาวปิยธิดา</t>
  </si>
  <si>
    <t>นางสาวชิโนรสา</t>
  </si>
  <si>
    <t>นางสาววนิดา</t>
  </si>
  <si>
    <t>นางสาวณัฎฐนิช</t>
  </si>
  <si>
    <t>นางสาววริศรา</t>
  </si>
  <si>
    <t>นางสาวอธิดาทิพย์</t>
  </si>
  <si>
    <t>นางสาวศิริลักษณ์</t>
  </si>
  <si>
    <t>นางสาวเพชรดา</t>
  </si>
  <si>
    <t>นางสาวสโรชา</t>
  </si>
  <si>
    <t>นางสาวจิรภิญญา</t>
  </si>
  <si>
    <t>นางสาวสรัลรัตน์</t>
  </si>
  <si>
    <t>นางสาวสุพรรณา</t>
  </si>
  <si>
    <t>นางสาวอมรรัตน์</t>
  </si>
  <si>
    <t>15803</t>
  </si>
  <si>
    <t>แสงอุทัย</t>
  </si>
  <si>
    <t>นางสาวอังควิภา</t>
  </si>
  <si>
    <t>15809</t>
  </si>
  <si>
    <t>นางสาวพรรณปพร</t>
  </si>
  <si>
    <t>จาเกาะ</t>
  </si>
  <si>
    <t>15801</t>
  </si>
  <si>
    <t>นางสาวชญาณี</t>
  </si>
  <si>
    <t>พรหมภักดี</t>
  </si>
  <si>
    <t>นายนครินทร์</t>
  </si>
  <si>
    <t>นางสาวเกวลิน</t>
  </si>
  <si>
    <t>นายนิรัติศัย  ทองคำดี</t>
  </si>
  <si>
    <t>7</t>
  </si>
  <si>
    <t>นางสาวปานชนก  นวลละออง</t>
  </si>
  <si>
    <t>นางสาววิริยาภรณ์  อาจปรุ</t>
  </si>
  <si>
    <t>นางสาวชาคริยา  คงดี</t>
  </si>
  <si>
    <t xml:space="preserve">นางสาวพิชญะ  ดีด้วยชาติ </t>
  </si>
  <si>
    <t>วันที่    5   เดือน  ตุลาคม  พ.ศ.  2569</t>
  </si>
  <si>
    <t>นามสกุล</t>
  </si>
  <si>
    <t>15912</t>
  </si>
  <si>
    <t>เด็กชายกิตติภูมิ</t>
  </si>
  <si>
    <t>คลังเงิน</t>
  </si>
  <si>
    <t>15880</t>
  </si>
  <si>
    <t>เด็กชายกลวัชร</t>
  </si>
  <si>
    <t>วายุระกุล</t>
  </si>
  <si>
    <t>15944</t>
  </si>
  <si>
    <t>เด็กชายจีรศักดิ์</t>
  </si>
  <si>
    <t>นามขุนทด</t>
  </si>
  <si>
    <t>15839</t>
  </si>
  <si>
    <t>เด็กชายกิตติธร</t>
  </si>
  <si>
    <t>ธิมา</t>
  </si>
  <si>
    <t>15976</t>
  </si>
  <si>
    <t>ม.1/6</t>
  </si>
  <si>
    <t>เด็กชายเกียรติคุณ</t>
  </si>
  <si>
    <t>15857</t>
  </si>
  <si>
    <t>16007</t>
  </si>
  <si>
    <t>ม.1/7</t>
  </si>
  <si>
    <t>เด็กชายกิตติพงษ์</t>
  </si>
  <si>
    <t>15858</t>
  </si>
  <si>
    <t>เด็กชายบริบูรณ์</t>
  </si>
  <si>
    <t>15977</t>
  </si>
  <si>
    <t>เด็กชายคุณัชญ์</t>
  </si>
  <si>
    <t>สิมรัมย์</t>
  </si>
  <si>
    <t>15840</t>
  </si>
  <si>
    <t>เด็กชายฐกฤต</t>
  </si>
  <si>
    <t>คชรัตน์</t>
  </si>
  <si>
    <t>15881</t>
  </si>
  <si>
    <t>เด็กชายกิตติโชติ</t>
  </si>
  <si>
    <t>ถาจอหอ</t>
  </si>
  <si>
    <t>15945</t>
  </si>
  <si>
    <t>เด็กชายชยากูร</t>
  </si>
  <si>
    <t>คะสุดใจ</t>
  </si>
  <si>
    <t>16008</t>
  </si>
  <si>
    <t>เด็กชายธนกฤต</t>
  </si>
  <si>
    <t>15913</t>
  </si>
  <si>
    <t>เด็กชายเกียรติศักดิ์</t>
  </si>
  <si>
    <t>15914</t>
  </si>
  <si>
    <t>เด็กชายจารุกิตติ์</t>
  </si>
  <si>
    <t>รัตน์สันเทียะ</t>
  </si>
  <si>
    <t>16009</t>
  </si>
  <si>
    <t>วันผักแว่น</t>
  </si>
  <si>
    <t>15946</t>
  </si>
  <si>
    <t>เด็กชายชิษณุพงษ์</t>
  </si>
  <si>
    <t>พันสูงเนิน</t>
  </si>
  <si>
    <t>15841</t>
  </si>
  <si>
    <t>เด็กชายณวัฒน์</t>
  </si>
  <si>
    <t>เหมวัฒน์</t>
  </si>
  <si>
    <t>15978</t>
  </si>
  <si>
    <t>ชรารัตน์</t>
  </si>
  <si>
    <t>15859</t>
  </si>
  <si>
    <t>เด็กชายพีระพงษ์</t>
  </si>
  <si>
    <t>15882</t>
  </si>
  <si>
    <t>เด็กชายคณพศ</t>
  </si>
  <si>
    <t>15860</t>
  </si>
  <si>
    <t>เด็กชายวรกฤต</t>
  </si>
  <si>
    <t>15979</t>
  </si>
  <si>
    <t>เด็กชายชัยภัทร</t>
  </si>
  <si>
    <t>โพธิศรี</t>
  </si>
  <si>
    <t>15842</t>
  </si>
  <si>
    <t>15883</t>
  </si>
  <si>
    <t>เด็กชายจิรนัย</t>
  </si>
  <si>
    <t>เกตุดี</t>
  </si>
  <si>
    <t>15947</t>
  </si>
  <si>
    <t>เด็กชายณรงค์ฤทธิ์</t>
  </si>
  <si>
    <t>กล้าอาสา</t>
  </si>
  <si>
    <t>16010</t>
  </si>
  <si>
    <t>เด็กชายบารมี</t>
  </si>
  <si>
    <t>มณีศรี</t>
  </si>
  <si>
    <t>15915</t>
  </si>
  <si>
    <t>เด็กชายจิรพัฒน์</t>
  </si>
  <si>
    <t>15916</t>
  </si>
  <si>
    <t>15884</t>
  </si>
  <si>
    <t>เด็กชายเจษฎา</t>
  </si>
  <si>
    <t>ช่างผัสส์</t>
  </si>
  <si>
    <t>15948</t>
  </si>
  <si>
    <t>เด็กชายธนดล</t>
  </si>
  <si>
    <t>เปล่งสันเทียะ</t>
  </si>
  <si>
    <t>15843</t>
  </si>
  <si>
    <t>จิตตะไชย</t>
  </si>
  <si>
    <t>15980</t>
  </si>
  <si>
    <t>เด็กชายฐิติกร</t>
  </si>
  <si>
    <t>16011</t>
  </si>
  <si>
    <t>เด็กชายปรินทร์</t>
  </si>
  <si>
    <t>15861</t>
  </si>
  <si>
    <t>เฝื่อนสูงเนิน</t>
  </si>
  <si>
    <t>15862</t>
  </si>
  <si>
    <t>เด็กหญิงชนิภรณ์</t>
  </si>
  <si>
    <t>15981</t>
  </si>
  <si>
    <t>เด็กชายธนโชติ</t>
  </si>
  <si>
    <t>เอี่ยมสูงเนิน</t>
  </si>
  <si>
    <t>15844</t>
  </si>
  <si>
    <t>เด็กชายภูริณัฐ</t>
  </si>
  <si>
    <t>15885</t>
  </si>
  <si>
    <t>เด็กชายชินกฤต</t>
  </si>
  <si>
    <t>15949</t>
  </si>
  <si>
    <t>เด็กชายธนภัทร</t>
  </si>
  <si>
    <t>ฉันทะกลาง</t>
  </si>
  <si>
    <t>15917</t>
  </si>
  <si>
    <t>เด็กชายจิรทีปต์</t>
  </si>
  <si>
    <t>15918</t>
  </si>
  <si>
    <t>15950</t>
  </si>
  <si>
    <t>เด็กชายธีธัช</t>
  </si>
  <si>
    <t>15845</t>
  </si>
  <si>
    <t>เด็กชายสิทธินนท์</t>
  </si>
  <si>
    <t>ภิลัยวรรณ</t>
  </si>
  <si>
    <t>15982</t>
  </si>
  <si>
    <t>เด็กชายธันวา</t>
  </si>
  <si>
    <t>15887</t>
  </si>
  <si>
    <t>เด็กชายทัศนัย</t>
  </si>
  <si>
    <t>เที่ยวสูงเนิน</t>
  </si>
  <si>
    <t>15863</t>
  </si>
  <si>
    <t>เด็กหญิงชรัณรัตน์</t>
  </si>
  <si>
    <t>15864</t>
  </si>
  <si>
    <t>15983</t>
  </si>
  <si>
    <t>เด็กชายภัคพล</t>
  </si>
  <si>
    <t>ธรรมบุตร์</t>
  </si>
  <si>
    <t>15846</t>
  </si>
  <si>
    <t>เด็กชายสิริมงคล</t>
  </si>
  <si>
    <t>15951</t>
  </si>
  <si>
    <t>เด็กชายนนทิพัฒน์</t>
  </si>
  <si>
    <t>หวังรายกลาง</t>
  </si>
  <si>
    <t>15888</t>
  </si>
  <si>
    <t>เด็กชายธนธรณ์</t>
  </si>
  <si>
    <t>กฤษณหมื่นไวย</t>
  </si>
  <si>
    <t>15919</t>
  </si>
  <si>
    <t>เด็กชายชัยเชษฐ์</t>
  </si>
  <si>
    <t>15920</t>
  </si>
  <si>
    <t>เด็กชายญาณวุฒิ</t>
  </si>
  <si>
    <t>15952</t>
  </si>
  <si>
    <t>เด็กชายบุญพัฒน์</t>
  </si>
  <si>
    <t>15984</t>
  </si>
  <si>
    <t>เด็กชายมัทธิว</t>
  </si>
  <si>
    <t>มิสรา</t>
  </si>
  <si>
    <t>15865</t>
  </si>
  <si>
    <t>เด็กหญิงณัฐณิชา</t>
  </si>
  <si>
    <t>15889</t>
  </si>
  <si>
    <t>15847</t>
  </si>
  <si>
    <t>เด็กหญิงกนกพร</t>
  </si>
  <si>
    <t>15848</t>
  </si>
  <si>
    <t>เด็กหญิงจิรัชยา</t>
  </si>
  <si>
    <t>อุปัชฌาย์</t>
  </si>
  <si>
    <t>15866</t>
  </si>
  <si>
    <t>เด็กหญิงณัฐวรรณ</t>
  </si>
  <si>
    <t>แซ่สันเทียะ</t>
  </si>
  <si>
    <t>15985</t>
  </si>
  <si>
    <t>เด็กชายรฐนนท์</t>
  </si>
  <si>
    <t>15890</t>
  </si>
  <si>
    <t>เด็กชายนพเกล้า</t>
  </si>
  <si>
    <t>หมู่สูงเนิน</t>
  </si>
  <si>
    <t>15953</t>
  </si>
  <si>
    <t>เด็กชายปพน</t>
  </si>
  <si>
    <t>ตันติปิยสกุล</t>
  </si>
  <si>
    <t>15921</t>
  </si>
  <si>
    <t>เด็กชายฐานภัทร</t>
  </si>
  <si>
    <t>ผลให้</t>
  </si>
  <si>
    <t>15922</t>
  </si>
  <si>
    <t>เด็กชายณัฐวรากรณ์</t>
  </si>
  <si>
    <t>อารมณ์ประเสริฐ</t>
  </si>
  <si>
    <t>15954</t>
  </si>
  <si>
    <t>15891</t>
  </si>
  <si>
    <t>15986</t>
  </si>
  <si>
    <t>เด็กชายวรวุฒิ</t>
  </si>
  <si>
    <t>รักษ์สูงเนิน</t>
  </si>
  <si>
    <t>15867</t>
  </si>
  <si>
    <t>เด็กหญิงธัญชนก</t>
  </si>
  <si>
    <t>15849</t>
  </si>
  <si>
    <t>สบเหมาะ</t>
  </si>
  <si>
    <t>15850</t>
  </si>
  <si>
    <t>เด็กหญิงธันยารัตน์</t>
  </si>
  <si>
    <t>15868</t>
  </si>
  <si>
    <t>15892</t>
  </si>
  <si>
    <t>เด็กชายเปรมณัช</t>
  </si>
  <si>
    <t>15987</t>
  </si>
  <si>
    <t>เด็กชายศุกลวัฒน์</t>
  </si>
  <si>
    <t>15955</t>
  </si>
  <si>
    <t>เด็กชายพัศกร</t>
  </si>
  <si>
    <t>พาพลเพ็ญ</t>
  </si>
  <si>
    <t>15923</t>
  </si>
  <si>
    <t>เด็กชายเทพพนม</t>
  </si>
  <si>
    <t>15924</t>
  </si>
  <si>
    <t>เด็กชายปิยวัฒน์</t>
  </si>
  <si>
    <t>มีเค้า</t>
  </si>
  <si>
    <t>15956</t>
  </si>
  <si>
    <t>เด็กชายพีรวิชญ์</t>
  </si>
  <si>
    <t>15893</t>
  </si>
  <si>
    <t>เด็กชายภาคิน</t>
  </si>
  <si>
    <t>เพียขันทา</t>
  </si>
  <si>
    <t>15988</t>
  </si>
  <si>
    <t>เด็กชายเศรษฐศาสตร์</t>
  </si>
  <si>
    <t>เผ่าพงษ์</t>
  </si>
  <si>
    <t>15869</t>
  </si>
  <si>
    <t>เด็กหญิงธัญวรัฒน์</t>
  </si>
  <si>
    <t>หม้อปลัดชัย</t>
  </si>
  <si>
    <t>15851</t>
  </si>
  <si>
    <t>เด็กหญิงพรหมพร</t>
  </si>
  <si>
    <t>ประเสริฐพงศ์ธร</t>
  </si>
  <si>
    <t>15853</t>
  </si>
  <si>
    <t>เด็กหญิงศิริวรรณ</t>
  </si>
  <si>
    <t>ชีพันดุง</t>
  </si>
  <si>
    <t>15870</t>
  </si>
  <si>
    <t>15989</t>
  </si>
  <si>
    <t>เด็กชายสินชัน</t>
  </si>
  <si>
    <t>15895</t>
  </si>
  <si>
    <t>15957</t>
  </si>
  <si>
    <t>เด็กชายรพีภัทร</t>
  </si>
  <si>
    <t>ภูชูธรรม</t>
  </si>
  <si>
    <t>15925</t>
  </si>
  <si>
    <t>เด็กชายพงศ์เทพ</t>
  </si>
  <si>
    <t>อินตรา</t>
  </si>
  <si>
    <t>15926</t>
  </si>
  <si>
    <t>พันธ์โคกกรวด</t>
  </si>
  <si>
    <t>15958</t>
  </si>
  <si>
    <t>ข้อสูงเนิน</t>
  </si>
  <si>
    <t>15896</t>
  </si>
  <si>
    <t>เด็กชายสุริยา</t>
  </si>
  <si>
    <t>15990</t>
  </si>
  <si>
    <t>เด็กชายสุทธิพงศ์</t>
  </si>
  <si>
    <t>15871</t>
  </si>
  <si>
    <t>เด็กหญิงนันทภัค</t>
  </si>
  <si>
    <t>สารจันทร์</t>
  </si>
  <si>
    <t>15854</t>
  </si>
  <si>
    <t>จงเย็นกลาง</t>
  </si>
  <si>
    <t>15855</t>
  </si>
  <si>
    <t>เด็กหญิงอาภัสรา</t>
  </si>
  <si>
    <t>นกน้อย</t>
  </si>
  <si>
    <t>15872</t>
  </si>
  <si>
    <t>เด็กหญิงนิธยาภรณ์</t>
  </si>
  <si>
    <t>รุ่งมะเริง</t>
  </si>
  <si>
    <t>15897</t>
  </si>
  <si>
    <t>เด็กชายอดุลวิทย์</t>
  </si>
  <si>
    <t>มีทองหลาง</t>
  </si>
  <si>
    <t>15991</t>
  </si>
  <si>
    <t>วะรังศรี</t>
  </si>
  <si>
    <t>15959</t>
  </si>
  <si>
    <t>เด็กชายวัชรากร</t>
  </si>
  <si>
    <t>จาบทะเล</t>
  </si>
  <si>
    <t>15927</t>
  </si>
  <si>
    <t>เด็กชายภูพการ</t>
  </si>
  <si>
    <t>ปุ๊กสันเทียะ</t>
  </si>
  <si>
    <t>15928</t>
  </si>
  <si>
    <t>เด็กชายภูริวัจน์</t>
  </si>
  <si>
    <t>เอกนิธิวีรนนท์</t>
  </si>
  <si>
    <t>15960</t>
  </si>
  <si>
    <t>จักษุมาตร</t>
  </si>
  <si>
    <t>15898</t>
  </si>
  <si>
    <t>เด็กชายอนุวัฒน์</t>
  </si>
  <si>
    <t>จำชาติ</t>
  </si>
  <si>
    <t>15992</t>
  </si>
  <si>
    <t>เด็กชายอนุชา</t>
  </si>
  <si>
    <t>พิมพา</t>
  </si>
  <si>
    <t>15873</t>
  </si>
  <si>
    <t>เด็กหญิงพิชชาพร</t>
  </si>
  <si>
    <t>คอยสันเทียะ</t>
  </si>
  <si>
    <t>15856</t>
  </si>
  <si>
    <t>เด็กหญิงเอมิกา</t>
  </si>
  <si>
    <t>15874</t>
  </si>
  <si>
    <t>เด็กหญิงวิภาดา</t>
  </si>
  <si>
    <t>15993</t>
  </si>
  <si>
    <t>เด็กชายอิทธิฤทธิ์</t>
  </si>
  <si>
    <t>โสมวิเศษ</t>
  </si>
  <si>
    <t>15899</t>
  </si>
  <si>
    <t>เด็กชายเอกลักษณ์</t>
  </si>
  <si>
    <t>เคนต้น</t>
  </si>
  <si>
    <t>15961</t>
  </si>
  <si>
    <t>เด็กชายศุกล</t>
  </si>
  <si>
    <t>เนียดพลกรัง</t>
  </si>
  <si>
    <t>15929</t>
  </si>
  <si>
    <t>ชาวเหนือ</t>
  </si>
  <si>
    <t>15930</t>
  </si>
  <si>
    <t>15962</t>
  </si>
  <si>
    <t>เด็กชายศุภณัฐ</t>
  </si>
  <si>
    <t>ด้วงสูงเนิน</t>
  </si>
  <si>
    <t>15875</t>
  </si>
  <si>
    <t>เด็กหญิงศิริกุล</t>
  </si>
  <si>
    <t>นามตาแสง</t>
  </si>
  <si>
    <t>15900</t>
  </si>
  <si>
    <t>เด็กหญิงกรกนก</t>
  </si>
  <si>
    <t>พลายระหาร</t>
  </si>
  <si>
    <t>15994</t>
  </si>
  <si>
    <t>สุดโต</t>
  </si>
  <si>
    <t>15995</t>
  </si>
  <si>
    <t>เด็กหญิงจิณัฐตา</t>
  </si>
  <si>
    <t>15901</t>
  </si>
  <si>
    <t>เด็กหญิงกิตติยานันท์</t>
  </si>
  <si>
    <t>นวนสันเทียะ</t>
  </si>
  <si>
    <t>15876</t>
  </si>
  <si>
    <t>เด็กหญิงสิริรัตน์</t>
  </si>
  <si>
    <t>ทวีพุดซา</t>
  </si>
  <si>
    <t>15963</t>
  </si>
  <si>
    <t>เด็กชายอาคูกา เลีย มาร์ติน</t>
  </si>
  <si>
    <t>อานาโย</t>
  </si>
  <si>
    <t>15931</t>
  </si>
  <si>
    <t>เนาว์สา</t>
  </si>
  <si>
    <t>15932</t>
  </si>
  <si>
    <t>เด็กชายอัมรินทร์</t>
  </si>
  <si>
    <t>วิสาระเกตุ</t>
  </si>
  <si>
    <t>15974</t>
  </si>
  <si>
    <t>เด็กชายภัทรวัต</t>
  </si>
  <si>
    <t>15877</t>
  </si>
  <si>
    <t>เด็กหญิงสุกัญญา</t>
  </si>
  <si>
    <t>คิดรอบ</t>
  </si>
  <si>
    <t>15996</t>
  </si>
  <si>
    <t>มาลากุลต๊ะ</t>
  </si>
  <si>
    <t>15902</t>
  </si>
  <si>
    <t>เด็กหญิงชนกนันท์</t>
  </si>
  <si>
    <t>15933</t>
  </si>
  <si>
    <t>เด็กหญิงกัญญาณัฐ</t>
  </si>
  <si>
    <t>15997</t>
  </si>
  <si>
    <t>เด็กหญิงธิชานันท์</t>
  </si>
  <si>
    <t>15903</t>
  </si>
  <si>
    <t>เด็กหญิงดารินทร์</t>
  </si>
  <si>
    <t>15878</t>
  </si>
  <si>
    <t>เด็กหญิงสุภัสสรา</t>
  </si>
  <si>
    <t>โถทอง</t>
  </si>
  <si>
    <t>15975</t>
  </si>
  <si>
    <t>เชตนุช</t>
  </si>
  <si>
    <t>15879</t>
  </si>
  <si>
    <t>เด็กหญิงอนัตตา</t>
  </si>
  <si>
    <t>15904</t>
  </si>
  <si>
    <t>เด็กหญิงทัดดาว</t>
  </si>
  <si>
    <t>นุโยค</t>
  </si>
  <si>
    <t>15964</t>
  </si>
  <si>
    <t>เด็กหญิงณัฐชยา</t>
  </si>
  <si>
    <t>ทรัพย์ประเสริฐ</t>
  </si>
  <si>
    <t>15998</t>
  </si>
  <si>
    <t>เด็กหญิงนรินพร</t>
  </si>
  <si>
    <t>15934</t>
  </si>
  <si>
    <t>กลิ่นสุมาลย์</t>
  </si>
  <si>
    <t>15935</t>
  </si>
  <si>
    <t>ศรีพนม</t>
  </si>
  <si>
    <t>15905</t>
  </si>
  <si>
    <t>เด็กหญิงทิพวรรณ</t>
  </si>
  <si>
    <t>โทสูงเนิน</t>
  </si>
  <si>
    <t>15999</t>
  </si>
  <si>
    <t>เด็กหญิงนิภาพร</t>
  </si>
  <si>
    <t>สัตยณรงค์กรณ์</t>
  </si>
  <si>
    <t>15965</t>
  </si>
  <si>
    <t>เด็กหญิงณัฐชิชา</t>
  </si>
  <si>
    <t>เปรื่องสันเทียะ</t>
  </si>
  <si>
    <t>15966</t>
  </si>
  <si>
    <t>เด็กหญิงดวงนภา</t>
  </si>
  <si>
    <t>16001</t>
  </si>
  <si>
    <t>เด็กหญิงพิรญาณ์</t>
  </si>
  <si>
    <t>15906</t>
  </si>
  <si>
    <t>เด็กหญิงนลินนิภา</t>
  </si>
  <si>
    <t>ไตรทิพย์</t>
  </si>
  <si>
    <t>15936</t>
  </si>
  <si>
    <t>เด็กหญิงณัฐพร</t>
  </si>
  <si>
    <t>ฉานสูงเนิน</t>
  </si>
  <si>
    <t>16002</t>
  </si>
  <si>
    <t>เด็กหญิงแววดาว</t>
  </si>
  <si>
    <t>พาเจริญ</t>
  </si>
  <si>
    <t>15967</t>
  </si>
  <si>
    <t>เด็กหญิงบุณณดา</t>
  </si>
  <si>
    <t>15907</t>
  </si>
  <si>
    <t>เด็กหญิงเปรมสุดา</t>
  </si>
  <si>
    <t>สารทอง</t>
  </si>
  <si>
    <t>15937</t>
  </si>
  <si>
    <t>เด็กหญิงณัฐภัสสร</t>
  </si>
  <si>
    <t>15908</t>
  </si>
  <si>
    <t>เด็กหญิงลภัสรดา</t>
  </si>
  <si>
    <t>ปวงขุนทด</t>
  </si>
  <si>
    <t>15968</t>
  </si>
  <si>
    <t>16003</t>
  </si>
  <si>
    <t>เด็กหญิงสาวิกา</t>
  </si>
  <si>
    <t>บุญประสิทธิ์</t>
  </si>
  <si>
    <t>15938</t>
  </si>
  <si>
    <t>เด็กหญิงดาวิกา</t>
  </si>
  <si>
    <t>15939</t>
  </si>
  <si>
    <t>เด็กหญิงพรนภัส</t>
  </si>
  <si>
    <t>16004</t>
  </si>
  <si>
    <t>เด็กหญิงหทัยชนก</t>
  </si>
  <si>
    <t>หรั่นกระโทก</t>
  </si>
  <si>
    <t>15909</t>
  </si>
  <si>
    <t>เด็กหญิงศิรัญญา</t>
  </si>
  <si>
    <t>15969</t>
  </si>
  <si>
    <t>เด็กหญิงภัทรพร</t>
  </si>
  <si>
    <t>ภูมิพัฒน์</t>
  </si>
  <si>
    <t>15910</t>
  </si>
  <si>
    <t>เด็กหญิงศิรินดา</t>
  </si>
  <si>
    <t>15970</t>
  </si>
  <si>
    <t>แป้นโคตร</t>
  </si>
  <si>
    <t>15940</t>
  </si>
  <si>
    <t>เด็กหญิงสุทัตตา</t>
  </si>
  <si>
    <t>มีไชย</t>
  </si>
  <si>
    <t>15941</t>
  </si>
  <si>
    <t>บางมุมทอง</t>
  </si>
  <si>
    <t>16006</t>
  </si>
  <si>
    <t>เด็กหญิงเจลลา</t>
  </si>
  <si>
    <t>จดขุนทด</t>
  </si>
  <si>
    <t>15971</t>
  </si>
  <si>
    <t>เด็กหญิงมลทิชา</t>
  </si>
  <si>
    <t>15911</t>
  </si>
  <si>
    <t>เด็กหญิงสุพิชชา</t>
  </si>
  <si>
    <t>แสงเจริญ</t>
  </si>
  <si>
    <t>15972</t>
  </si>
  <si>
    <t>เด็กหญิงสุพรรณษา</t>
  </si>
  <si>
    <t>ต้นน้ำอ้อย</t>
  </si>
  <si>
    <t>15942</t>
  </si>
  <si>
    <t>เด็กหญิงอรทัย</t>
  </si>
  <si>
    <t>อดทน</t>
  </si>
  <si>
    <t>15943</t>
  </si>
  <si>
    <t>เด็กหญิงอุรัสยา</t>
  </si>
  <si>
    <t>ประวัติกลาง</t>
  </si>
  <si>
    <t>15973</t>
  </si>
  <si>
    <t>15831</t>
  </si>
  <si>
    <t>แหวนเงิน</t>
  </si>
  <si>
    <t>15819</t>
  </si>
  <si>
    <t>เด็กชายอนันต์ภิวัฒน์</t>
  </si>
  <si>
    <t>เกษมศรี</t>
  </si>
  <si>
    <t>15837</t>
  </si>
  <si>
    <t>เด็กชายชวกร</t>
  </si>
  <si>
    <t>บวกโพธิ์</t>
  </si>
  <si>
    <t>15820</t>
  </si>
  <si>
    <t>เด็กชายจิรัฏฐ์</t>
  </si>
  <si>
    <t>ประเสริฐศรี</t>
  </si>
  <si>
    <t>16064</t>
  </si>
  <si>
    <t>เด็กชายชาคริส</t>
  </si>
  <si>
    <t>เสาดี</t>
  </si>
  <si>
    <t>15823</t>
  </si>
  <si>
    <t>เด็กชายเตชินท์</t>
  </si>
  <si>
    <t>ดุงสูงเนิน</t>
  </si>
  <si>
    <t>16059</t>
  </si>
  <si>
    <t>เด็กชายธฤต</t>
  </si>
  <si>
    <t>บุตรไชย</t>
  </si>
  <si>
    <t>15821</t>
  </si>
  <si>
    <t>เด็กหญิงธัญญรัตน์</t>
  </si>
  <si>
    <t>15832</t>
  </si>
  <si>
    <t>เด็กหญิงฤทัยทิพย์</t>
  </si>
  <si>
    <t>กล้ากลาง</t>
  </si>
  <si>
    <t>15833</t>
  </si>
  <si>
    <t>เด็กหญิงณัฏฐธิดา</t>
  </si>
  <si>
    <t>นวนกลางดอน</t>
  </si>
  <si>
    <t>15838</t>
  </si>
  <si>
    <t>เด็กหญิงนภาพร</t>
  </si>
  <si>
    <t>นายกวินทร์</t>
  </si>
  <si>
    <t>นายกวิน</t>
  </si>
  <si>
    <t>นายปวริศ</t>
  </si>
  <si>
    <t>นายต้นข้าว</t>
  </si>
  <si>
    <t>นายปิติภูมิ</t>
  </si>
  <si>
    <t>นายนพดล</t>
  </si>
  <si>
    <t>นายพีรพัฒน์</t>
  </si>
  <si>
    <t>นายภโรทัย</t>
  </si>
  <si>
    <t>นายอัยย์วราริณ</t>
  </si>
  <si>
    <t>นายเลย์</t>
  </si>
  <si>
    <t>นายรัฐภูมิ</t>
  </si>
  <si>
    <t>นายภูเบศ</t>
  </si>
  <si>
    <t>นายรัฐศักดิ์</t>
  </si>
  <si>
    <t>นายอภิเชษฐ์</t>
  </si>
  <si>
    <t>นายสมพล</t>
  </si>
  <si>
    <t>นายศิรวิชญ์</t>
  </si>
  <si>
    <t>นายเจตนิพัทธ์</t>
  </si>
  <si>
    <t>นางสาวฐิติวรรณ</t>
  </si>
  <si>
    <t>15825</t>
  </si>
  <si>
    <t>เด็กชายต้องชนะ</t>
  </si>
  <si>
    <t>จาติเกตุ</t>
  </si>
  <si>
    <t>15830</t>
  </si>
  <si>
    <t>ปิดตาโส</t>
  </si>
  <si>
    <t>15829</t>
  </si>
  <si>
    <t>นายณัฐิกร</t>
  </si>
  <si>
    <t>ภูต้ายผา</t>
  </si>
  <si>
    <t>นางสาวนภัสวรรณ</t>
  </si>
  <si>
    <t>16065</t>
  </si>
  <si>
    <t>นายณัฐวัฒน์</t>
  </si>
  <si>
    <t>บัวเพ็ชร</t>
  </si>
  <si>
    <t>นางสาวธัญรดา</t>
  </si>
  <si>
    <t>16073</t>
  </si>
  <si>
    <t>เด็กชายธีรพัฒน์</t>
  </si>
  <si>
    <t>นางสาวธัญวรัตน์</t>
  </si>
  <si>
    <t>นางสาวชิชานันทร์</t>
  </si>
  <si>
    <t>นางสาวบัณฑิตา</t>
  </si>
  <si>
    <t>นางสาวพัทราภรณ์</t>
  </si>
  <si>
    <t>นางสาวเยาวเรศ</t>
  </si>
  <si>
    <t>เด็กหญิงมัณฑนา</t>
  </si>
  <si>
    <t>นางสาวศลิษา</t>
  </si>
  <si>
    <t>นางสาวปภาวรินทร์</t>
  </si>
  <si>
    <t>นางสาววิภาวรรณ</t>
  </si>
  <si>
    <t>นางสาวธิชาดา</t>
  </si>
  <si>
    <t>นางสาวอาจรีย์</t>
  </si>
  <si>
    <t>เด็กหญิงอมิตา</t>
  </si>
  <si>
    <t>นางสาวอาริสา</t>
  </si>
  <si>
    <t>นางสาวนฤมล</t>
  </si>
  <si>
    <t>นางสาววาสนา</t>
  </si>
  <si>
    <t>นางสาวณัฐชลดา</t>
  </si>
  <si>
    <t>นางสาวธิติกานต์</t>
  </si>
  <si>
    <t>15824</t>
  </si>
  <si>
    <t>เด็กหญิงรัตติกาล</t>
  </si>
  <si>
    <t>โพนทอง</t>
  </si>
  <si>
    <t>16072</t>
  </si>
  <si>
    <t>กำเหนิดแก้ว</t>
  </si>
  <si>
    <t>15836</t>
  </si>
  <si>
    <t>นางสาวพิชญวดี</t>
  </si>
  <si>
    <t>14700</t>
  </si>
  <si>
    <t>ม.4/6</t>
  </si>
  <si>
    <t>นายพันกร</t>
  </si>
  <si>
    <t>บุญเจือ</t>
  </si>
  <si>
    <t>นายชญานนท์</t>
  </si>
  <si>
    <t>นายมงคล</t>
  </si>
  <si>
    <t>นายจันทกร</t>
  </si>
  <si>
    <t>14827</t>
  </si>
  <si>
    <t>นายปรัชญา</t>
  </si>
  <si>
    <t>คำภาจันทร์</t>
  </si>
  <si>
    <t>นายเขมทัต</t>
  </si>
  <si>
    <t>นายอดิศร</t>
  </si>
  <si>
    <t>นายธนกฤษ</t>
  </si>
  <si>
    <t>นายธนวิวัฒน์</t>
  </si>
  <si>
    <t>16023</t>
  </si>
  <si>
    <t>นายชเนศ</t>
  </si>
  <si>
    <t>โคตรสุโพธิ์</t>
  </si>
  <si>
    <t>นายกรวินท์</t>
  </si>
  <si>
    <t>16026</t>
  </si>
  <si>
    <t>นายศรศิลป์</t>
  </si>
  <si>
    <t>นายสุวพัชร</t>
  </si>
  <si>
    <t>นายยิ่งคุณ</t>
  </si>
  <si>
    <t>นายจิรพงศ์</t>
  </si>
  <si>
    <t>นายวีรภัทร</t>
  </si>
  <si>
    <t>16018</t>
  </si>
  <si>
    <t>นายนภดล</t>
  </si>
  <si>
    <t>ศรีกุลพล</t>
  </si>
  <si>
    <t>15827</t>
  </si>
  <si>
    <t>นายธนพล</t>
  </si>
  <si>
    <t>ความประสงค์</t>
  </si>
  <si>
    <t>16032</t>
  </si>
  <si>
    <t>16019</t>
  </si>
  <si>
    <t>นายภูริเดช</t>
  </si>
  <si>
    <t>นายภัทรดนัย</t>
  </si>
  <si>
    <t>นางสาวภัทราวดี</t>
  </si>
  <si>
    <t>16020</t>
  </si>
  <si>
    <t>นายเมธังกร</t>
  </si>
  <si>
    <t>รุกขชาติ</t>
  </si>
  <si>
    <t>16033</t>
  </si>
  <si>
    <t>ย่อยไธสง</t>
  </si>
  <si>
    <t>16034</t>
  </si>
  <si>
    <t>นายณัชภัค</t>
  </si>
  <si>
    <t>กันทะสอน</t>
  </si>
  <si>
    <t>16028</t>
  </si>
  <si>
    <t>ทาแน่น</t>
  </si>
  <si>
    <t>นางสาววิชชุลดา</t>
  </si>
  <si>
    <t>16029</t>
  </si>
  <si>
    <t>นายเริงฤทธิ์</t>
  </si>
  <si>
    <t>ก้อนมณี</t>
  </si>
  <si>
    <t>16041</t>
  </si>
  <si>
    <t>นายจารุกิตติ์</t>
  </si>
  <si>
    <t>16012</t>
  </si>
  <si>
    <t>วิชาชัย</t>
  </si>
  <si>
    <t>16035</t>
  </si>
  <si>
    <t>นายอัครพล</t>
  </si>
  <si>
    <t>ถินสูงเนิน</t>
  </si>
  <si>
    <t>16036</t>
  </si>
  <si>
    <t>เดชขุนทด</t>
  </si>
  <si>
    <t>16042</t>
  </si>
  <si>
    <t>นายจิระยุทธ</t>
  </si>
  <si>
    <t>สืบกระโทก</t>
  </si>
  <si>
    <t>16043</t>
  </si>
  <si>
    <t>นายเจษฎา</t>
  </si>
  <si>
    <t>16063</t>
  </si>
  <si>
    <t>นายสมประสงค์</t>
  </si>
  <si>
    <t>ทูพันดุง</t>
  </si>
  <si>
    <t>16070</t>
  </si>
  <si>
    <t>16044</t>
  </si>
  <si>
    <t>ล้อมหลักชัย</t>
  </si>
  <si>
    <t>นางสาวจันทรา</t>
  </si>
  <si>
    <t>16045</t>
  </si>
  <si>
    <t>นายฉัตรชัย</t>
  </si>
  <si>
    <t>16046</t>
  </si>
  <si>
    <t>นายชิณวัฒน์</t>
  </si>
  <si>
    <t>นางสาวสุนิตา</t>
  </si>
  <si>
    <t>16047</t>
  </si>
  <si>
    <t>นายณัฐภูมิ</t>
  </si>
  <si>
    <t>ทราพงษ์</t>
  </si>
  <si>
    <t>นางสาวบุณณดา</t>
  </si>
  <si>
    <t>16048</t>
  </si>
  <si>
    <t>นายเตชสิทธิ์</t>
  </si>
  <si>
    <t>คงใหม่</t>
  </si>
  <si>
    <t>นางสาวศิโรรัตน์</t>
  </si>
  <si>
    <t>นางสาวจอมขวัญ</t>
  </si>
  <si>
    <t>16049</t>
  </si>
  <si>
    <t>นายนฤดม</t>
  </si>
  <si>
    <t>16050</t>
  </si>
  <si>
    <t>นายภาคิน</t>
  </si>
  <si>
    <t>นางสาวทัศนันท์</t>
  </si>
  <si>
    <t>นางสาวพิชญา</t>
  </si>
  <si>
    <t>นางสาวอัจฉราภรณ์</t>
  </si>
  <si>
    <t>16051</t>
  </si>
  <si>
    <t>นายภานุพงษ์</t>
  </si>
  <si>
    <t>16037</t>
  </si>
  <si>
    <t>นางสาวกาญจนาพร</t>
  </si>
  <si>
    <t>16052</t>
  </si>
  <si>
    <t>เปรมสุขดี</t>
  </si>
  <si>
    <t>นางสาวชนตกานต์</t>
  </si>
  <si>
    <t>นางสาวปีชฎา</t>
  </si>
  <si>
    <t>16038</t>
  </si>
  <si>
    <t>16053</t>
  </si>
  <si>
    <t>นายสหรัฐ</t>
  </si>
  <si>
    <t>16039</t>
  </si>
  <si>
    <t>นางสาวลีลาวดี</t>
  </si>
  <si>
    <t>วงษ์รัก</t>
  </si>
  <si>
    <t>16027</t>
  </si>
  <si>
    <t>นางสาวเพ็ญนภา</t>
  </si>
  <si>
    <t>16040</t>
  </si>
  <si>
    <t>นางสาวศรัณญา</t>
  </si>
  <si>
    <t>พงษ์อุทา</t>
  </si>
  <si>
    <t>16054</t>
  </si>
  <si>
    <t>นายหริญชัย</t>
  </si>
  <si>
    <t>นางสาวพิชามญชุ์</t>
  </si>
  <si>
    <t>16060</t>
  </si>
  <si>
    <t>นายบุญภวิษย์</t>
  </si>
  <si>
    <t>ภูพันดุง</t>
  </si>
  <si>
    <t>16062</t>
  </si>
  <si>
    <t>นางสาวภควดี</t>
  </si>
  <si>
    <t>16021</t>
  </si>
  <si>
    <t>พิมพ์เงิน</t>
  </si>
  <si>
    <t>16022</t>
  </si>
  <si>
    <t>นางสาวสุพรรษา</t>
  </si>
  <si>
    <t>พรมวงษา</t>
  </si>
  <si>
    <t>16061</t>
  </si>
  <si>
    <t>นายภูมิพชร</t>
  </si>
  <si>
    <t>นางสาววารี</t>
  </si>
  <si>
    <t>ภาจุจันทะโร</t>
  </si>
  <si>
    <t>16067</t>
  </si>
  <si>
    <t>เพ็ชร์น้อย</t>
  </si>
  <si>
    <t>16013</t>
  </si>
  <si>
    <t>นางสาวจิราวรรณ</t>
  </si>
  <si>
    <t>ฉายแสง</t>
  </si>
  <si>
    <t>16014</t>
  </si>
  <si>
    <t>นางสาวจุฑามาศ</t>
  </si>
  <si>
    <t>โคมทอง</t>
  </si>
  <si>
    <t>16030</t>
  </si>
  <si>
    <t>นางสาวกัญชพร</t>
  </si>
  <si>
    <t>ฉวีรัมย์</t>
  </si>
  <si>
    <t>นางสาวอรรณยา</t>
  </si>
  <si>
    <t>16015</t>
  </si>
  <si>
    <t>นางสาวปิยะธิดา</t>
  </si>
  <si>
    <t>สิทธิ์สูงเนิน</t>
  </si>
  <si>
    <t>16055</t>
  </si>
  <si>
    <t>นางสาวจิราภา</t>
  </si>
  <si>
    <t>ชินขุนทด</t>
  </si>
  <si>
    <t>16016</t>
  </si>
  <si>
    <t>นางสาวภนิตา</t>
  </si>
  <si>
    <t>เกิดเดช</t>
  </si>
  <si>
    <t>16017</t>
  </si>
  <si>
    <t>นางสาวอาภัสรา</t>
  </si>
  <si>
    <t>16056</t>
  </si>
  <si>
    <t>อ่อนฉลวย</t>
  </si>
  <si>
    <t>16057</t>
  </si>
  <si>
    <t>แดนสารัมย์</t>
  </si>
  <si>
    <t>16058</t>
  </si>
  <si>
    <t>นางสาวสุจิตรา</t>
  </si>
  <si>
    <t>16074</t>
  </si>
  <si>
    <t>นายศุกลวัฒน์</t>
  </si>
  <si>
    <t>สุสุข</t>
  </si>
  <si>
    <t>14843</t>
  </si>
  <si>
    <t>นายธนพนธ์</t>
  </si>
  <si>
    <t>โสมัตนัย</t>
  </si>
  <si>
    <t>15828</t>
  </si>
  <si>
    <t>นางสาวธันย์ชนก</t>
  </si>
  <si>
    <t>พางาม</t>
  </si>
  <si>
    <t>16068</t>
  </si>
  <si>
    <t>นางสาวขวัญข้าว</t>
  </si>
  <si>
    <t>15834</t>
  </si>
  <si>
    <t>นางสาวเสาวภา</t>
  </si>
  <si>
    <t>วอขวา</t>
  </si>
  <si>
    <t>16069</t>
  </si>
  <si>
    <t>นางสาวปาลิตา</t>
  </si>
  <si>
    <t>15822</t>
  </si>
  <si>
    <t>นายวชิรวิทย์</t>
  </si>
  <si>
    <t>น้อยหลุบเลา</t>
  </si>
  <si>
    <t>15835</t>
  </si>
  <si>
    <t>นางสาวนภสร</t>
  </si>
  <si>
    <t>ออเพชร</t>
  </si>
  <si>
    <t>หาญชัยนะ</t>
  </si>
  <si>
    <t>เด็กชายวรชิต</t>
  </si>
  <si>
    <t>นางสาวอรชพร</t>
  </si>
  <si>
    <t>นางสาวปราริตา</t>
  </si>
  <si>
    <t>นายณิชกุล</t>
  </si>
  <si>
    <t>นางสาวสุปวีณ์</t>
  </si>
  <si>
    <t>นายธุวานันท์</t>
  </si>
  <si>
    <t>นายพีรวัส</t>
  </si>
  <si>
    <t>นายสิงห์หา</t>
  </si>
  <si>
    <t>นางสาวจิรนันท์</t>
  </si>
  <si>
    <t>นางสาวเบญญาพร</t>
  </si>
  <si>
    <t>นางสาวพิมลวรรณ</t>
  </si>
  <si>
    <t>นางสาวณิชกานต์</t>
  </si>
  <si>
    <t>นางสาวกัลยา</t>
  </si>
  <si>
    <t>นายกิตติภู</t>
  </si>
  <si>
    <t>นายจิรพันธ์</t>
  </si>
  <si>
    <t>นายจิรพัส</t>
  </si>
  <si>
    <t>นายภัทรพล</t>
  </si>
  <si>
    <t>นายอดิเทพ</t>
  </si>
  <si>
    <t>นายตฤณทร</t>
  </si>
  <si>
    <t>นางสาวณัฐชา</t>
  </si>
  <si>
    <t>นางสาวปัทมพร</t>
  </si>
  <si>
    <t>นายณัฐพนธ์</t>
  </si>
  <si>
    <t>นายเมธาวิน</t>
  </si>
  <si>
    <t>นายอาณุกร</t>
  </si>
  <si>
    <t>นายสิทธิพล</t>
  </si>
  <si>
    <t>นายพงษ์พัฒน์</t>
  </si>
  <si>
    <t>นางสาวอัญชิสา</t>
  </si>
  <si>
    <t>นายกิติศักดิ์</t>
  </si>
  <si>
    <t>นางสาวจิรัชยา</t>
  </si>
  <si>
    <t>ผ</t>
  </si>
  <si>
    <t>มผ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</si>
</sst>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color rgb="FF000000"/>
      <name val="Arial"/>
    </font>
    <font>
      <sz val="8"/>
      <name val="Arial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000000"/>
      <name val="TH Sarabun New"/>
      <family val="2"/>
    </font>
    <font>
      <sz val="16"/>
      <color rgb="FFFF0000"/>
      <name val="TH Sarabun New"/>
      <family val="2"/>
    </font>
    <font>
      <b/>
      <sz val="16"/>
      <color rgb="FFFF0000"/>
      <name val="TH Sarabun New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u/>
      <sz val="16"/>
      <name val="TH SarabunPSK"/>
      <family val="2"/>
    </font>
    <font>
      <b/>
      <sz val="10"/>
      <name val="Arial"/>
      <family val="2"/>
    </font>
    <font>
      <b/>
      <sz val="14"/>
      <name val="TH Sarabun New"/>
      <family val="2"/>
    </font>
    <font>
      <b/>
      <sz val="11"/>
      <name val="TH Sarabun New"/>
      <family val="2"/>
    </font>
    <font>
      <sz val="10"/>
      <name val="TH Sarabun New"/>
      <family val="2"/>
    </font>
    <font>
      <sz val="14"/>
      <name val="TH Sarabun New"/>
      <family val="2"/>
    </font>
    <font>
      <sz val="14"/>
      <color rgb="FFFF0000"/>
      <name val="TH Sarabun New"/>
      <family val="2"/>
    </font>
    <font>
      <sz val="10"/>
      <color rgb="FF000000"/>
      <name val="TH Sarabun New"/>
      <family val="2"/>
    </font>
    <font>
      <sz val="11"/>
      <name val="TH Sarabun New"/>
      <family val="2"/>
    </font>
    <font>
      <sz val="14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123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quotePrefix="1" applyFont="1" applyAlignment="1">
      <alignment horizontal="center"/>
    </xf>
    <xf numFmtId="49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49" fontId="8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54" xfId="0" applyFont="1" applyBorder="1" applyAlignment="1">
      <alignment vertical="center" shrinkToFit="1"/>
    </xf>
    <xf numFmtId="0" fontId="6" fillId="0" borderId="54" xfId="0" applyFont="1" applyBorder="1" applyAlignment="1">
      <alignment vertical="top"/>
    </xf>
    <xf numFmtId="0" fontId="6" fillId="0" borderId="54" xfId="0" applyFont="1" applyBorder="1" applyAlignment="1">
      <alignment horizontal="left" vertical="center" shrinkToFit="1"/>
    </xf>
    <xf numFmtId="0" fontId="6" fillId="0" borderId="54" xfId="0" applyFont="1" applyBorder="1" applyAlignment="1">
      <alignment horizontal="left" vertical="center"/>
    </xf>
    <xf numFmtId="0" fontId="3" fillId="0" borderId="0" xfId="0" applyFont="1" applyProtection="1">
      <protection locked="0"/>
    </xf>
    <xf numFmtId="49" fontId="6" fillId="0" borderId="0" xfId="0" applyNumberFormat="1" applyFont="1"/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55" xfId="0" applyFont="1" applyBorder="1" applyAlignment="1" applyProtection="1">
      <alignment horizontal="center" vertical="center"/>
      <protection locked="0"/>
    </xf>
    <xf numFmtId="49" fontId="2" fillId="0" borderId="56" xfId="0" applyNumberFormat="1" applyFont="1" applyBorder="1" applyAlignment="1" applyProtection="1">
      <alignment horizontal="center" vertical="center"/>
      <protection locked="0"/>
    </xf>
    <xf numFmtId="0" fontId="2" fillId="0" borderId="55" xfId="0" applyFont="1" applyBorder="1" applyAlignment="1" applyProtection="1">
      <alignment horizontal="center"/>
      <protection locked="0"/>
    </xf>
    <xf numFmtId="0" fontId="2" fillId="0" borderId="56" xfId="0" applyFont="1" applyBorder="1" applyAlignment="1" applyProtection="1">
      <alignment horizontal="center"/>
      <protection locked="0"/>
    </xf>
    <xf numFmtId="0" fontId="2" fillId="0" borderId="57" xfId="0" applyFont="1" applyBorder="1" applyAlignment="1" applyProtection="1">
      <alignment horizontal="center"/>
      <protection locked="0"/>
    </xf>
    <xf numFmtId="164" fontId="2" fillId="0" borderId="100" xfId="0" applyNumberFormat="1" applyFont="1" applyBorder="1" applyAlignment="1">
      <alignment horizontal="center"/>
    </xf>
    <xf numFmtId="164" fontId="2" fillId="0" borderId="56" xfId="0" applyNumberFormat="1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108" xfId="0" applyFont="1" applyBorder="1" applyAlignment="1" applyProtection="1">
      <alignment horizontal="center" vertical="center"/>
      <protection locked="0"/>
    </xf>
    <xf numFmtId="49" fontId="2" fillId="0" borderId="109" xfId="0" applyNumberFormat="1" applyFont="1" applyBorder="1" applyAlignment="1" applyProtection="1">
      <alignment horizontal="center" vertical="center"/>
      <protection locked="0"/>
    </xf>
    <xf numFmtId="0" fontId="2" fillId="0" borderId="108" xfId="0" applyFont="1" applyBorder="1" applyAlignment="1" applyProtection="1">
      <alignment horizontal="center"/>
      <protection locked="0"/>
    </xf>
    <xf numFmtId="0" fontId="2" fillId="0" borderId="109" xfId="0" applyFont="1" applyBorder="1" applyAlignment="1" applyProtection="1">
      <alignment horizontal="center"/>
      <protection locked="0"/>
    </xf>
    <xf numFmtId="0" fontId="2" fillId="0" borderId="110" xfId="0" applyFont="1" applyBorder="1" applyAlignment="1" applyProtection="1">
      <alignment horizontal="center"/>
      <protection locked="0"/>
    </xf>
    <xf numFmtId="164" fontId="2" fillId="0" borderId="111" xfId="0" applyNumberFormat="1" applyFont="1" applyBorder="1" applyAlignment="1">
      <alignment horizontal="center"/>
    </xf>
    <xf numFmtId="164" fontId="2" fillId="0" borderId="109" xfId="0" applyNumberFormat="1" applyFont="1" applyBorder="1" applyAlignment="1">
      <alignment horizontal="center"/>
    </xf>
    <xf numFmtId="0" fontId="2" fillId="0" borderId="110" xfId="0" applyFont="1" applyBorder="1" applyAlignment="1">
      <alignment horizontal="center"/>
    </xf>
    <xf numFmtId="0" fontId="2" fillId="0" borderId="58" xfId="0" applyFont="1" applyBorder="1" applyAlignment="1" applyProtection="1">
      <alignment horizontal="center" vertical="center"/>
      <protection locked="0"/>
    </xf>
    <xf numFmtId="49" fontId="2" fillId="0" borderId="59" xfId="0" applyNumberFormat="1" applyFont="1" applyBorder="1" applyAlignment="1" applyProtection="1">
      <alignment horizontal="center" vertical="center"/>
      <protection locked="0"/>
    </xf>
    <xf numFmtId="0" fontId="2" fillId="0" borderId="58" xfId="0" applyFont="1" applyBorder="1" applyAlignment="1" applyProtection="1">
      <alignment horizontal="center"/>
      <protection locked="0"/>
    </xf>
    <xf numFmtId="0" fontId="2" fillId="0" borderId="59" xfId="0" applyFont="1" applyBorder="1" applyAlignment="1" applyProtection="1">
      <alignment horizontal="center"/>
      <protection locked="0"/>
    </xf>
    <xf numFmtId="0" fontId="2" fillId="0" borderId="60" xfId="0" applyFont="1" applyBorder="1" applyAlignment="1" applyProtection="1">
      <alignment horizontal="center"/>
      <protection locked="0"/>
    </xf>
    <xf numFmtId="164" fontId="2" fillId="0" borderId="101" xfId="0" applyNumberFormat="1" applyFont="1" applyBorder="1" applyAlignment="1">
      <alignment horizontal="center"/>
    </xf>
    <xf numFmtId="164" fontId="2" fillId="0" borderId="59" xfId="0" applyNumberFormat="1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49" fontId="2" fillId="0" borderId="61" xfId="0" applyNumberFormat="1" applyFont="1" applyBorder="1" applyAlignment="1" applyProtection="1">
      <alignment horizontal="center" vertical="center"/>
      <protection locked="0"/>
    </xf>
    <xf numFmtId="49" fontId="2" fillId="0" borderId="112" xfId="0" applyNumberFormat="1" applyFont="1" applyBorder="1" applyAlignment="1" applyProtection="1">
      <alignment horizontal="center" vertical="center"/>
      <protection locked="0"/>
    </xf>
    <xf numFmtId="0" fontId="2" fillId="0" borderId="113" xfId="0" applyFont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/>
    </xf>
    <xf numFmtId="0" fontId="13" fillId="0" borderId="109" xfId="0" applyFont="1" applyBorder="1" applyAlignment="1">
      <alignment horizontal="center" wrapText="1"/>
    </xf>
    <xf numFmtId="0" fontId="13" fillId="0" borderId="112" xfId="0" applyFont="1" applyBorder="1" applyAlignment="1">
      <alignment horizontal="center" wrapText="1"/>
    </xf>
    <xf numFmtId="0" fontId="13" fillId="0" borderId="111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9" fontId="2" fillId="0" borderId="92" xfId="0" applyNumberFormat="1" applyFont="1" applyBorder="1" applyAlignment="1" applyProtection="1">
      <alignment horizontal="center" vertical="center"/>
      <protection locked="0"/>
    </xf>
    <xf numFmtId="49" fontId="2" fillId="0" borderId="89" xfId="0" applyNumberFormat="1" applyFont="1" applyBorder="1" applyAlignment="1" applyProtection="1">
      <alignment horizontal="center" vertical="center"/>
      <protection locked="0"/>
    </xf>
    <xf numFmtId="0" fontId="2" fillId="0" borderId="100" xfId="0" applyFont="1" applyBorder="1" applyAlignment="1" applyProtection="1">
      <alignment horizontal="center"/>
      <protection locked="0"/>
    </xf>
    <xf numFmtId="0" fontId="2" fillId="0" borderId="111" xfId="0" applyFont="1" applyBorder="1" applyAlignment="1" applyProtection="1">
      <alignment horizontal="center"/>
      <protection locked="0"/>
    </xf>
    <xf numFmtId="0" fontId="2" fillId="0" borderId="101" xfId="0" applyFont="1" applyBorder="1" applyAlignment="1" applyProtection="1">
      <alignment horizontal="center"/>
      <protection locked="0"/>
    </xf>
    <xf numFmtId="0" fontId="2" fillId="0" borderId="73" xfId="0" applyFont="1" applyBorder="1" applyAlignment="1" applyProtection="1">
      <alignment horizontal="left" vertical="center"/>
      <protection locked="0"/>
    </xf>
    <xf numFmtId="0" fontId="2" fillId="0" borderId="71" xfId="0" applyFont="1" applyBorder="1" applyAlignment="1" applyProtection="1">
      <alignment horizontal="left" vertical="center"/>
      <protection locked="0"/>
    </xf>
    <xf numFmtId="0" fontId="2" fillId="0" borderId="116" xfId="0" applyFont="1" applyBorder="1" applyAlignment="1" applyProtection="1">
      <alignment horizontal="left" vertical="center"/>
      <protection locked="0"/>
    </xf>
    <xf numFmtId="0" fontId="2" fillId="0" borderId="65" xfId="0" applyFont="1" applyBorder="1" applyAlignment="1" applyProtection="1">
      <alignment horizontal="left" vertical="center"/>
      <protection locked="0"/>
    </xf>
    <xf numFmtId="0" fontId="2" fillId="0" borderId="117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textRotation="90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horizontal="right"/>
    </xf>
    <xf numFmtId="0" fontId="5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79" xfId="0" applyFont="1" applyBorder="1" applyAlignment="1" applyProtection="1">
      <alignment horizontal="center"/>
      <protection locked="0"/>
    </xf>
    <xf numFmtId="0" fontId="5" fillId="0" borderId="79" xfId="0" applyFont="1" applyBorder="1" applyAlignment="1" applyProtection="1">
      <alignment horizontal="left"/>
      <protection locked="0"/>
    </xf>
    <xf numFmtId="0" fontId="5" fillId="0" borderId="94" xfId="0" applyFont="1" applyBorder="1" applyAlignment="1" applyProtection="1">
      <alignment horizontal="center"/>
      <protection locked="0"/>
    </xf>
    <xf numFmtId="0" fontId="5" fillId="0" borderId="88" xfId="0" applyFont="1" applyBorder="1" applyAlignment="1" applyProtection="1">
      <alignment horizontal="center"/>
      <protection locked="0"/>
    </xf>
    <xf numFmtId="0" fontId="6" fillId="0" borderId="79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16" fillId="0" borderId="88" xfId="0" applyFont="1" applyBorder="1" applyAlignment="1">
      <alignment horizontal="center" wrapText="1"/>
    </xf>
    <xf numFmtId="0" fontId="6" fillId="0" borderId="56" xfId="0" applyFont="1" applyBorder="1" applyAlignment="1">
      <alignment horizontal="left" vertical="center"/>
    </xf>
    <xf numFmtId="0" fontId="14" fillId="0" borderId="66" xfId="0" applyFont="1" applyBorder="1" applyAlignment="1">
      <alignment horizontal="center" vertical="center"/>
    </xf>
    <xf numFmtId="0" fontId="17" fillId="0" borderId="55" xfId="0" applyFont="1" applyBorder="1" applyAlignment="1" applyProtection="1">
      <alignment horizontal="center" vertical="center"/>
      <protection locked="0"/>
    </xf>
    <xf numFmtId="0" fontId="17" fillId="0" borderId="56" xfId="0" applyFont="1" applyBorder="1" applyAlignment="1" applyProtection="1">
      <alignment horizontal="center" vertical="center"/>
      <protection locked="0"/>
    </xf>
    <xf numFmtId="0" fontId="17" fillId="0" borderId="96" xfId="0" applyFont="1" applyBorder="1" applyAlignment="1" applyProtection="1">
      <alignment horizontal="center" vertical="center"/>
      <protection locked="0"/>
    </xf>
    <xf numFmtId="0" fontId="17" fillId="0" borderId="57" xfId="0" applyFont="1" applyBorder="1" applyAlignment="1" applyProtection="1">
      <alignment horizontal="center" vertical="center"/>
      <protection locked="0"/>
    </xf>
    <xf numFmtId="0" fontId="17" fillId="0" borderId="74" xfId="0" applyFont="1" applyBorder="1" applyAlignment="1" applyProtection="1">
      <alignment horizontal="center" vertical="center"/>
      <protection locked="0"/>
    </xf>
    <xf numFmtId="0" fontId="17" fillId="0" borderId="76" xfId="0" applyFont="1" applyBorder="1" applyAlignment="1" applyProtection="1">
      <alignment horizontal="center" vertical="center"/>
      <protection locked="0"/>
    </xf>
    <xf numFmtId="0" fontId="17" fillId="0" borderId="78" xfId="0" applyFont="1" applyBorder="1" applyAlignment="1" applyProtection="1">
      <alignment horizontal="center" vertical="center"/>
      <protection locked="0"/>
    </xf>
    <xf numFmtId="1" fontId="17" fillId="0" borderId="74" xfId="0" applyNumberFormat="1" applyFont="1" applyBorder="1" applyAlignment="1">
      <alignment horizontal="center" vertical="center"/>
    </xf>
    <xf numFmtId="1" fontId="17" fillId="0" borderId="76" xfId="0" applyNumberFormat="1" applyFont="1" applyBorder="1" applyAlignment="1">
      <alignment horizontal="center" vertical="center"/>
    </xf>
    <xf numFmtId="1" fontId="17" fillId="0" borderId="78" xfId="0" applyNumberFormat="1" applyFont="1" applyBorder="1" applyAlignment="1">
      <alignment horizontal="center" vertical="center"/>
    </xf>
    <xf numFmtId="0" fontId="18" fillId="0" borderId="88" xfId="0" applyFont="1" applyBorder="1" applyAlignment="1">
      <alignment vertical="center"/>
    </xf>
    <xf numFmtId="0" fontId="6" fillId="0" borderId="59" xfId="0" applyFont="1" applyBorder="1" applyAlignment="1">
      <alignment horizontal="left" vertical="center"/>
    </xf>
    <xf numFmtId="0" fontId="14" fillId="0" borderId="67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98" xfId="0" applyFont="1" applyBorder="1" applyAlignment="1">
      <alignment horizontal="center" vertical="center"/>
    </xf>
    <xf numFmtId="0" fontId="17" fillId="0" borderId="97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77" xfId="0" applyFont="1" applyBorder="1" applyAlignment="1">
      <alignment horizontal="center" vertical="center"/>
    </xf>
    <xf numFmtId="0" fontId="17" fillId="0" borderId="91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7" fillId="0" borderId="68" xfId="0" applyFont="1" applyBorder="1" applyAlignment="1" applyProtection="1">
      <alignment horizontal="center" vertical="center"/>
      <protection locked="0"/>
    </xf>
    <xf numFmtId="0" fontId="17" fillId="0" borderId="61" xfId="0" applyFont="1" applyBorder="1" applyAlignment="1" applyProtection="1">
      <alignment horizontal="center" vertical="center"/>
      <protection locked="0"/>
    </xf>
    <xf numFmtId="0" fontId="17" fillId="0" borderId="69" xfId="0" applyFont="1" applyBorder="1" applyAlignment="1" applyProtection="1">
      <alignment horizontal="center" vertical="center"/>
      <protection locked="0"/>
    </xf>
    <xf numFmtId="0" fontId="17" fillId="0" borderId="65" xfId="0" applyFont="1" applyBorder="1" applyAlignment="1">
      <alignment horizontal="center" vertical="center"/>
    </xf>
    <xf numFmtId="0" fontId="17" fillId="0" borderId="82" xfId="0" applyFont="1" applyBorder="1" applyAlignment="1">
      <alignment horizontal="center" vertical="center"/>
    </xf>
    <xf numFmtId="0" fontId="17" fillId="0" borderId="83" xfId="0" applyFont="1" applyBorder="1" applyAlignment="1">
      <alignment horizontal="center" vertical="center"/>
    </xf>
    <xf numFmtId="0" fontId="6" fillId="0" borderId="61" xfId="0" applyFont="1" applyBorder="1" applyAlignment="1">
      <alignment horizontal="left" vertical="center"/>
    </xf>
    <xf numFmtId="0" fontId="14" fillId="0" borderId="87" xfId="0" applyFont="1" applyBorder="1" applyAlignment="1">
      <alignment horizontal="center" vertical="center"/>
    </xf>
    <xf numFmtId="0" fontId="17" fillId="0" borderId="92" xfId="0" applyFont="1" applyBorder="1" applyAlignment="1" applyProtection="1">
      <alignment horizontal="center" vertical="center"/>
      <protection locked="0"/>
    </xf>
    <xf numFmtId="0" fontId="6" fillId="0" borderId="83" xfId="0" applyFont="1" applyBorder="1" applyAlignment="1">
      <alignment horizontal="left" vertical="center"/>
    </xf>
    <xf numFmtId="0" fontId="14" fillId="0" borderId="86" xfId="0" applyFont="1" applyBorder="1" applyAlignment="1">
      <alignment horizontal="center" vertical="center"/>
    </xf>
    <xf numFmtId="0" fontId="17" fillId="0" borderId="85" xfId="0" applyFont="1" applyBorder="1" applyAlignment="1" applyProtection="1">
      <alignment horizontal="center" vertical="center"/>
      <protection locked="0"/>
    </xf>
    <xf numFmtId="0" fontId="17" fillId="0" borderId="67" xfId="0" applyFont="1" applyBorder="1" applyAlignment="1">
      <alignment horizontal="center" vertical="center"/>
    </xf>
    <xf numFmtId="1" fontId="14" fillId="3" borderId="96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14" fillId="3" borderId="89" xfId="0" applyNumberFormat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/>
    <xf numFmtId="0" fontId="6" fillId="0" borderId="1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9" fillId="0" borderId="0" xfId="0" applyFont="1"/>
    <xf numFmtId="49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0" fillId="0" borderId="0" xfId="0" applyFont="1"/>
    <xf numFmtId="0" fontId="6" fillId="0" borderId="27" xfId="0" applyFont="1" applyBorder="1" applyAlignment="1" applyProtection="1">
      <alignment horizontal="center" vertical="top"/>
      <protection locked="0"/>
    </xf>
    <xf numFmtId="0" fontId="6" fillId="0" borderId="33" xfId="0" applyFont="1" applyBorder="1" applyAlignment="1" applyProtection="1">
      <alignment horizontal="center" vertical="top"/>
      <protection locked="0"/>
    </xf>
    <xf numFmtId="0" fontId="6" fillId="0" borderId="23" xfId="0" applyFont="1" applyBorder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>
      <alignment horizontal="left" vertical="center"/>
    </xf>
    <xf numFmtId="0" fontId="20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0" fillId="0" borderId="109" xfId="0" applyBorder="1"/>
    <xf numFmtId="0" fontId="0" fillId="0" borderId="109" xfId="0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7" fillId="3" borderId="75" xfId="0" applyFont="1" applyFill="1" applyBorder="1" applyAlignment="1">
      <alignment horizontal="center" vertical="center"/>
    </xf>
    <xf numFmtId="0" fontId="17" fillId="3" borderId="77" xfId="0" applyFont="1" applyFill="1" applyBorder="1" applyAlignment="1">
      <alignment horizontal="center" vertical="center"/>
    </xf>
    <xf numFmtId="0" fontId="17" fillId="3" borderId="118" xfId="0" applyFont="1" applyFill="1" applyBorder="1" applyAlignment="1">
      <alignment horizontal="center" vertical="center"/>
    </xf>
    <xf numFmtId="0" fontId="17" fillId="3" borderId="63" xfId="0" applyFont="1" applyFill="1" applyBorder="1" applyAlignment="1">
      <alignment horizontal="center" vertical="center"/>
    </xf>
    <xf numFmtId="0" fontId="17" fillId="3" borderId="91" xfId="0" applyFont="1" applyFill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6" xfId="0" applyFont="1" applyBorder="1" applyAlignment="1">
      <alignment horizontal="center" vertical="center"/>
    </xf>
    <xf numFmtId="0" fontId="17" fillId="0" borderId="78" xfId="0" applyFont="1" applyBorder="1" applyAlignment="1">
      <alignment horizontal="center" vertical="center"/>
    </xf>
    <xf numFmtId="1" fontId="14" fillId="3" borderId="68" xfId="0" applyNumberFormat="1" applyFont="1" applyFill="1" applyBorder="1" applyAlignment="1">
      <alignment horizontal="center" vertical="center"/>
    </xf>
    <xf numFmtId="1" fontId="14" fillId="3" borderId="61" xfId="0" applyNumberFormat="1" applyFont="1" applyFill="1" applyBorder="1" applyAlignment="1">
      <alignment horizontal="center" vertical="center"/>
    </xf>
    <xf numFmtId="1" fontId="14" fillId="3" borderId="69" xfId="0" applyNumberFormat="1" applyFont="1" applyFill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117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/>
    </xf>
    <xf numFmtId="1" fontId="5" fillId="3" borderId="73" xfId="0" applyNumberFormat="1" applyFont="1" applyFill="1" applyBorder="1" applyAlignment="1">
      <alignment horizontal="center" vertical="center"/>
    </xf>
    <xf numFmtId="1" fontId="5" fillId="3" borderId="66" xfId="0" applyNumberFormat="1" applyFont="1" applyFill="1" applyBorder="1" applyAlignment="1">
      <alignment horizontal="center" vertical="center"/>
    </xf>
    <xf numFmtId="1" fontId="5" fillId="3" borderId="100" xfId="0" applyNumberFormat="1" applyFont="1" applyFill="1" applyBorder="1" applyAlignment="1">
      <alignment horizontal="center" vertical="center"/>
    </xf>
    <xf numFmtId="2" fontId="5" fillId="3" borderId="65" xfId="0" applyNumberFormat="1" applyFont="1" applyFill="1" applyBorder="1" applyAlignment="1">
      <alignment horizontal="center" vertical="center"/>
    </xf>
    <xf numFmtId="2" fontId="5" fillId="3" borderId="67" xfId="0" applyNumberFormat="1" applyFont="1" applyFill="1" applyBorder="1" applyAlignment="1">
      <alignment horizontal="center" vertical="center"/>
    </xf>
    <xf numFmtId="2" fontId="5" fillId="3" borderId="101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5" fillId="0" borderId="90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9" xfId="0" applyFont="1" applyBorder="1" applyAlignment="1">
      <alignment horizontal="center" vertical="center" wrapText="1"/>
    </xf>
    <xf numFmtId="0" fontId="5" fillId="0" borderId="62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164" fontId="6" fillId="0" borderId="53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53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6" fillId="0" borderId="80" xfId="0" applyFont="1" applyBorder="1" applyAlignment="1" applyProtection="1">
      <alignment horizontal="left" vertical="center"/>
      <protection locked="0"/>
    </xf>
    <xf numFmtId="0" fontId="6" fillId="0" borderId="81" xfId="0" applyFont="1" applyBorder="1" applyAlignment="1" applyProtection="1">
      <alignment horizontal="left" vertical="center"/>
      <protection locked="0"/>
    </xf>
    <xf numFmtId="0" fontId="6" fillId="0" borderId="62" xfId="0" applyFont="1" applyBorder="1" applyAlignment="1">
      <alignment horizontal="right" vertical="center"/>
    </xf>
    <xf numFmtId="0" fontId="6" fillId="0" borderId="63" xfId="0" applyFont="1" applyBorder="1" applyAlignment="1">
      <alignment horizontal="right" vertical="center"/>
    </xf>
    <xf numFmtId="0" fontId="6" fillId="0" borderId="72" xfId="0" applyFont="1" applyBorder="1" applyAlignment="1">
      <alignment horizontal="center"/>
    </xf>
    <xf numFmtId="0" fontId="7" fillId="0" borderId="72" xfId="0" applyFont="1" applyBorder="1" applyAlignment="1">
      <alignment horizontal="center"/>
    </xf>
    <xf numFmtId="0" fontId="5" fillId="0" borderId="93" xfId="0" applyFont="1" applyBorder="1" applyAlignment="1" applyProtection="1">
      <alignment horizontal="center"/>
      <protection locked="0"/>
    </xf>
    <xf numFmtId="0" fontId="5" fillId="0" borderId="94" xfId="0" applyFont="1" applyBorder="1" applyAlignment="1" applyProtection="1">
      <alignment horizontal="center"/>
      <protection locked="0"/>
    </xf>
    <xf numFmtId="0" fontId="5" fillId="0" borderId="95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right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right"/>
    </xf>
    <xf numFmtId="0" fontId="6" fillId="0" borderId="0" xfId="0" quotePrefix="1" applyFont="1" applyAlignment="1" applyProtection="1">
      <alignment horizontal="left" vertical="top" wrapText="1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24" xfId="0" applyFont="1" applyBorder="1" applyAlignment="1">
      <alignment vertical="center" wrapText="1"/>
    </xf>
    <xf numFmtId="0" fontId="6" fillId="0" borderId="24" xfId="0" applyFont="1" applyBorder="1"/>
    <xf numFmtId="0" fontId="6" fillId="0" borderId="26" xfId="0" applyFont="1" applyBorder="1"/>
    <xf numFmtId="0" fontId="6" fillId="0" borderId="28" xfId="0" applyFont="1" applyBorder="1" applyAlignment="1" applyProtection="1">
      <alignment horizontal="center" vertical="top"/>
      <protection locked="0"/>
    </xf>
    <xf numFmtId="0" fontId="6" fillId="0" borderId="31" xfId="0" applyFont="1" applyBorder="1" applyProtection="1"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0" fontId="6" fillId="0" borderId="12" xfId="0" applyFont="1" applyBorder="1" applyProtection="1">
      <protection locked="0"/>
    </xf>
    <xf numFmtId="0" fontId="6" fillId="0" borderId="36" xfId="0" applyFont="1" applyBorder="1" applyAlignment="1" applyProtection="1">
      <alignment horizontal="center" vertical="top"/>
      <protection locked="0"/>
    </xf>
    <xf numFmtId="0" fontId="6" fillId="0" borderId="10" xfId="0" applyFont="1" applyBorder="1" applyProtection="1">
      <protection locked="0"/>
    </xf>
    <xf numFmtId="0" fontId="6" fillId="0" borderId="38" xfId="0" applyFont="1" applyBorder="1" applyAlignment="1" applyProtection="1">
      <alignment horizontal="center" vertical="top"/>
      <protection locked="0"/>
    </xf>
    <xf numFmtId="0" fontId="6" fillId="0" borderId="7" xfId="0" applyFont="1" applyBorder="1" applyProtection="1">
      <protection locked="0"/>
    </xf>
    <xf numFmtId="0" fontId="6" fillId="0" borderId="28" xfId="0" applyFont="1" applyBorder="1" applyAlignment="1">
      <alignment horizontal="center" vertical="top"/>
    </xf>
    <xf numFmtId="0" fontId="6" fillId="0" borderId="30" xfId="0" applyFont="1" applyBorder="1"/>
    <xf numFmtId="0" fontId="6" fillId="0" borderId="36" xfId="0" applyFont="1" applyBorder="1" applyAlignment="1">
      <alignment horizontal="center" vertical="top"/>
    </xf>
    <xf numFmtId="0" fontId="6" fillId="0" borderId="37" xfId="0" applyFont="1" applyBorder="1"/>
    <xf numFmtId="0" fontId="6" fillId="0" borderId="38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Protection="1">
      <protection locked="0"/>
    </xf>
    <xf numFmtId="0" fontId="6" fillId="0" borderId="39" xfId="0" applyFont="1" applyBorder="1" applyProtection="1">
      <protection locked="0"/>
    </xf>
    <xf numFmtId="0" fontId="6" fillId="0" borderId="8" xfId="0" applyFont="1" applyBorder="1" applyAlignment="1" applyProtection="1">
      <alignment horizontal="center" vertical="top"/>
      <protection locked="0"/>
    </xf>
    <xf numFmtId="0" fontId="6" fillId="0" borderId="32" xfId="0" applyFont="1" applyBorder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0" borderId="16" xfId="0" applyFont="1" applyBorder="1" applyAlignment="1" applyProtection="1">
      <alignment vertical="top" wrapText="1"/>
      <protection locked="0"/>
    </xf>
    <xf numFmtId="0" fontId="6" fillId="0" borderId="24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6" fillId="0" borderId="21" xfId="0" applyFont="1" applyBorder="1" applyAlignment="1" applyProtection="1">
      <alignment vertical="top"/>
      <protection locked="0"/>
    </xf>
    <xf numFmtId="0" fontId="7" fillId="0" borderId="0" xfId="0" applyFont="1" applyProtection="1">
      <protection locked="0"/>
    </xf>
    <xf numFmtId="0" fontId="6" fillId="0" borderId="22" xfId="0" applyFont="1" applyBorder="1" applyProtection="1">
      <protection locked="0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6" fillId="0" borderId="24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top"/>
    </xf>
    <xf numFmtId="0" fontId="6" fillId="0" borderId="39" xfId="0" applyFont="1" applyBorder="1" applyAlignment="1">
      <alignment horizontal="center"/>
    </xf>
    <xf numFmtId="0" fontId="5" fillId="0" borderId="0" xfId="0" applyFont="1"/>
    <xf numFmtId="0" fontId="6" fillId="0" borderId="29" xfId="0" applyFont="1" applyBorder="1" applyProtection="1">
      <protection locked="0"/>
    </xf>
    <xf numFmtId="0" fontId="6" fillId="0" borderId="30" xfId="0" applyFont="1" applyBorder="1" applyProtection="1">
      <protection locked="0"/>
    </xf>
    <xf numFmtId="0" fontId="5" fillId="0" borderId="14" xfId="0" applyFont="1" applyBorder="1" applyAlignment="1">
      <alignment horizontal="center" vertical="center"/>
    </xf>
    <xf numFmtId="0" fontId="6" fillId="0" borderId="19" xfId="0" applyFont="1" applyBorder="1"/>
    <xf numFmtId="0" fontId="6" fillId="0" borderId="15" xfId="0" applyFont="1" applyBorder="1"/>
    <xf numFmtId="0" fontId="6" fillId="0" borderId="28" xfId="0" applyFont="1" applyBorder="1" applyAlignment="1" applyProtection="1">
      <alignment horizontal="center" vertical="top" wrapText="1"/>
      <protection locked="0"/>
    </xf>
    <xf numFmtId="0" fontId="5" fillId="0" borderId="5" xfId="0" applyFont="1" applyBorder="1" applyAlignment="1">
      <alignment horizontal="center" wrapText="1"/>
    </xf>
    <xf numFmtId="0" fontId="6" fillId="0" borderId="7" xfId="0" applyFont="1" applyBorder="1"/>
    <xf numFmtId="0" fontId="5" fillId="0" borderId="21" xfId="0" applyFont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wrapText="1"/>
    </xf>
    <xf numFmtId="0" fontId="6" fillId="0" borderId="21" xfId="0" applyFont="1" applyBorder="1"/>
    <xf numFmtId="0" fontId="6" fillId="0" borderId="22" xfId="0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6" fillId="0" borderId="34" xfId="0" applyFont="1" applyBorder="1" applyAlignment="1" applyProtection="1">
      <alignment horizontal="center" vertical="top"/>
      <protection locked="0"/>
    </xf>
    <xf numFmtId="0" fontId="6" fillId="0" borderId="34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Protection="1">
      <protection locked="0"/>
    </xf>
    <xf numFmtId="0" fontId="6" fillId="0" borderId="35" xfId="0" applyFont="1" applyBorder="1" applyProtection="1">
      <protection locked="0"/>
    </xf>
    <xf numFmtId="49" fontId="6" fillId="0" borderId="36" xfId="0" applyNumberFormat="1" applyFont="1" applyBorder="1" applyAlignment="1" applyProtection="1">
      <alignment horizontal="left" vertical="top" wrapText="1"/>
      <protection locked="0"/>
    </xf>
    <xf numFmtId="49" fontId="6" fillId="0" borderId="9" xfId="0" applyNumberFormat="1" applyFont="1" applyBorder="1" applyAlignment="1" applyProtection="1">
      <alignment horizontal="left" vertical="top" wrapText="1"/>
      <protection locked="0"/>
    </xf>
    <xf numFmtId="49" fontId="6" fillId="0" borderId="37" xfId="0" applyNumberFormat="1" applyFont="1" applyBorder="1" applyAlignment="1" applyProtection="1">
      <alignment horizontal="left" vertical="top" wrapText="1"/>
      <protection locked="0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49" fontId="6" fillId="0" borderId="11" xfId="0" applyNumberFormat="1" applyFont="1" applyBorder="1" applyAlignment="1" applyProtection="1">
      <alignment horizontal="left" vertical="top" wrapText="1"/>
      <protection locked="0"/>
    </xf>
    <xf numFmtId="49" fontId="6" fillId="0" borderId="11" xfId="0" applyNumberFormat="1" applyFont="1" applyBorder="1" applyAlignment="1" applyProtection="1">
      <alignment horizontal="left"/>
      <protection locked="0"/>
    </xf>
    <xf numFmtId="49" fontId="6" fillId="0" borderId="12" xfId="0" applyNumberFormat="1" applyFont="1" applyBorder="1" applyAlignment="1" applyProtection="1">
      <alignment horizontal="left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21" xfId="0" applyFont="1" applyBorder="1" applyAlignment="1">
      <alignment horizontal="center" vertical="center"/>
    </xf>
    <xf numFmtId="0" fontId="6" fillId="0" borderId="16" xfId="0" applyFont="1" applyBorder="1"/>
    <xf numFmtId="49" fontId="6" fillId="0" borderId="9" xfId="0" applyNumberFormat="1" applyFont="1" applyBorder="1" applyAlignment="1" applyProtection="1">
      <alignment horizontal="left" vertical="center" wrapText="1"/>
      <protection locked="0"/>
    </xf>
    <xf numFmtId="49" fontId="6" fillId="0" borderId="9" xfId="0" applyNumberFormat="1" applyFont="1" applyBorder="1" applyAlignment="1" applyProtection="1">
      <alignment horizontal="left"/>
      <protection locked="0"/>
    </xf>
    <xf numFmtId="49" fontId="6" fillId="0" borderId="10" xfId="0" applyNumberFormat="1" applyFont="1" applyBorder="1" applyAlignment="1" applyProtection="1">
      <alignment horizontal="left"/>
      <protection locked="0"/>
    </xf>
    <xf numFmtId="0" fontId="6" fillId="0" borderId="36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Protection="1">
      <protection locked="0"/>
    </xf>
    <xf numFmtId="0" fontId="6" fillId="0" borderId="37" xfId="0" applyFont="1" applyBorder="1" applyProtection="1"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6" fillId="0" borderId="37" xfId="0" applyFont="1" applyBorder="1" applyAlignment="1" applyProtection="1">
      <alignment horizontal="center" vertical="top"/>
      <protection locked="0"/>
    </xf>
    <xf numFmtId="0" fontId="6" fillId="0" borderId="41" xfId="0" applyFont="1" applyBorder="1" applyAlignment="1">
      <alignment horizontal="center" vertical="center"/>
    </xf>
    <xf numFmtId="0" fontId="6" fillId="0" borderId="40" xfId="0" applyFont="1" applyBorder="1"/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6" fillId="0" borderId="42" xfId="0" applyFont="1" applyBorder="1" applyAlignment="1" applyProtection="1">
      <alignment horizontal="left"/>
      <protection locked="0"/>
    </xf>
    <xf numFmtId="49" fontId="6" fillId="0" borderId="6" xfId="0" applyNumberFormat="1" applyFont="1" applyBorder="1" applyAlignment="1" applyProtection="1">
      <alignment horizontal="left" vertical="center" wrapText="1"/>
      <protection locked="0"/>
    </xf>
    <xf numFmtId="49" fontId="6" fillId="0" borderId="6" xfId="0" applyNumberFormat="1" applyFont="1" applyBorder="1" applyAlignment="1" applyProtection="1">
      <alignment horizontal="left"/>
      <protection locked="0"/>
    </xf>
    <xf numFmtId="49" fontId="6" fillId="0" borderId="7" xfId="0" applyNumberFormat="1" applyFont="1" applyBorder="1" applyAlignment="1" applyProtection="1">
      <alignment horizontal="left"/>
      <protection locked="0"/>
    </xf>
    <xf numFmtId="0" fontId="7" fillId="0" borderId="28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left" vertical="center" wrapText="1"/>
      <protection locked="0"/>
    </xf>
    <xf numFmtId="0" fontId="6" fillId="0" borderId="9" xfId="0" applyFont="1" applyBorder="1" applyAlignment="1" applyProtection="1">
      <alignment horizontal="left"/>
      <protection locked="0"/>
    </xf>
    <xf numFmtId="0" fontId="6" fillId="0" borderId="10" xfId="0" applyFont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 applyProtection="1">
      <alignment horizontal="left"/>
      <protection locked="0"/>
    </xf>
    <xf numFmtId="0" fontId="6" fillId="0" borderId="12" xfId="0" applyFont="1" applyBorder="1" applyAlignment="1" applyProtection="1">
      <alignment horizontal="left"/>
      <protection locked="0"/>
    </xf>
    <xf numFmtId="0" fontId="6" fillId="0" borderId="29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top"/>
      <protection locked="0"/>
    </xf>
    <xf numFmtId="0" fontId="7" fillId="0" borderId="36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 applyProtection="1">
      <alignment horizontal="center" vertical="top" wrapText="1"/>
      <protection locked="0"/>
    </xf>
    <xf numFmtId="0" fontId="7" fillId="0" borderId="37" xfId="0" applyFont="1" applyBorder="1" applyAlignment="1" applyProtection="1">
      <alignment horizontal="center" vertical="top" wrapText="1"/>
      <protection locked="0"/>
    </xf>
    <xf numFmtId="0" fontId="6" fillId="0" borderId="36" xfId="0" applyFont="1" applyBorder="1" applyAlignment="1" applyProtection="1">
      <alignment horizontal="left" vertical="center" wrapText="1"/>
      <protection locked="0"/>
    </xf>
    <xf numFmtId="0" fontId="6" fillId="0" borderId="37" xfId="0" applyFont="1" applyBorder="1" applyAlignment="1" applyProtection="1">
      <alignment horizontal="left" vertical="center" wrapText="1"/>
      <protection locked="0"/>
    </xf>
    <xf numFmtId="0" fontId="6" fillId="0" borderId="39" xfId="0" applyFont="1" applyBorder="1"/>
    <xf numFmtId="0" fontId="6" fillId="0" borderId="25" xfId="0" applyFont="1" applyBorder="1" applyAlignment="1">
      <alignment horizontal="center" vertical="center"/>
    </xf>
    <xf numFmtId="0" fontId="6" fillId="0" borderId="0" xfId="0" applyFont="1" applyAlignment="1" applyProtection="1">
      <alignment horizontal="center" vertical="top"/>
      <protection locked="0"/>
    </xf>
    <xf numFmtId="0" fontId="6" fillId="0" borderId="42" xfId="0" applyFont="1" applyBorder="1" applyProtection="1">
      <protection locked="0"/>
    </xf>
    <xf numFmtId="0" fontId="6" fillId="0" borderId="6" xfId="0" applyFont="1" applyBorder="1" applyAlignment="1" applyProtection="1">
      <alignment vertical="top"/>
      <protection locked="0"/>
    </xf>
    <xf numFmtId="0" fontId="6" fillId="0" borderId="3" xfId="0" applyFont="1" applyBorder="1" applyAlignment="1">
      <alignment vertical="center" wrapText="1"/>
    </xf>
    <xf numFmtId="0" fontId="6" fillId="0" borderId="5" xfId="0" applyFont="1" applyBorder="1" applyAlignment="1" applyProtection="1">
      <alignment vertical="top"/>
      <protection locked="0"/>
    </xf>
    <xf numFmtId="0" fontId="21" fillId="0" borderId="47" xfId="0" applyFont="1" applyBorder="1" applyAlignment="1">
      <alignment horizontal="left" textRotation="90" wrapText="1"/>
    </xf>
    <xf numFmtId="0" fontId="17" fillId="0" borderId="48" xfId="0" applyFont="1" applyBorder="1"/>
    <xf numFmtId="0" fontId="17" fillId="0" borderId="51" xfId="0" applyFont="1" applyBorder="1"/>
    <xf numFmtId="0" fontId="21" fillId="0" borderId="43" xfId="0" applyFont="1" applyBorder="1" applyAlignment="1">
      <alignment horizontal="left" textRotation="90" wrapText="1"/>
    </xf>
    <xf numFmtId="0" fontId="17" fillId="0" borderId="44" xfId="0" applyFont="1" applyBorder="1"/>
    <xf numFmtId="0" fontId="17" fillId="0" borderId="50" xfId="0" applyFont="1" applyBorder="1"/>
    <xf numFmtId="0" fontId="7" fillId="0" borderId="0" xfId="0" applyFont="1" applyAlignment="1">
      <alignment horizontal="center"/>
    </xf>
    <xf numFmtId="0" fontId="6" fillId="0" borderId="0" xfId="0" applyFont="1"/>
    <xf numFmtId="0" fontId="6" fillId="0" borderId="4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/>
    </xf>
    <xf numFmtId="0" fontId="6" fillId="0" borderId="52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/>
    </xf>
    <xf numFmtId="0" fontId="21" fillId="0" borderId="46" xfId="0" applyFont="1" applyBorder="1" applyAlignment="1">
      <alignment horizontal="left" textRotation="90" wrapText="1"/>
    </xf>
    <xf numFmtId="0" fontId="17" fillId="0" borderId="42" xfId="0" applyFont="1" applyBorder="1"/>
    <xf numFmtId="0" fontId="17" fillId="0" borderId="26" xfId="0" applyFont="1" applyBorder="1"/>
    <xf numFmtId="0" fontId="5" fillId="0" borderId="43" xfId="0" applyFont="1" applyBorder="1" applyAlignment="1">
      <alignment horizontal="center" vertical="center" textRotation="90"/>
    </xf>
    <xf numFmtId="0" fontId="6" fillId="0" borderId="44" xfId="0" applyFont="1" applyBorder="1"/>
    <xf numFmtId="0" fontId="5" fillId="0" borderId="47" xfId="0" applyFont="1" applyBorder="1" applyAlignment="1">
      <alignment horizontal="center" vertical="center" textRotation="90"/>
    </xf>
    <xf numFmtId="0" fontId="6" fillId="0" borderId="48" xfId="0" applyFont="1" applyBorder="1"/>
    <xf numFmtId="0" fontId="5" fillId="0" borderId="46" xfId="0" applyFont="1" applyBorder="1" applyAlignment="1">
      <alignment horizontal="center" vertical="center" textRotation="90"/>
    </xf>
    <xf numFmtId="0" fontId="6" fillId="0" borderId="42" xfId="0" applyFont="1" applyBorder="1"/>
    <xf numFmtId="0" fontId="13" fillId="0" borderId="109" xfId="0" applyFont="1" applyBorder="1" applyAlignment="1">
      <alignment horizontal="center"/>
    </xf>
    <xf numFmtId="0" fontId="13" fillId="0" borderId="8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22" xfId="0" applyFont="1" applyBorder="1"/>
    <xf numFmtId="0" fontId="2" fillId="0" borderId="56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114" xfId="0" applyFont="1" applyBorder="1" applyAlignment="1">
      <alignment horizontal="center" vertical="center"/>
    </xf>
    <xf numFmtId="0" fontId="2" fillId="0" borderId="1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62" xfId="0" applyFont="1" applyBorder="1" applyAlignment="1">
      <alignment horizontal="center" vertical="center"/>
    </xf>
    <xf numFmtId="0" fontId="2" fillId="0" borderId="70" xfId="0" applyFont="1" applyBorder="1"/>
    <xf numFmtId="0" fontId="2" fillId="0" borderId="102" xfId="0" applyFont="1" applyBorder="1"/>
    <xf numFmtId="0" fontId="2" fillId="0" borderId="88" xfId="0" applyFont="1" applyBorder="1"/>
    <xf numFmtId="0" fontId="10" fillId="0" borderId="103" xfId="0" applyFont="1" applyBorder="1" applyAlignment="1">
      <alignment horizontal="left" textRotation="90" wrapText="1"/>
    </xf>
    <xf numFmtId="0" fontId="11" fillId="0" borderId="42" xfId="0" applyFont="1" applyBorder="1"/>
    <xf numFmtId="0" fontId="11" fillId="0" borderId="26" xfId="0" applyFont="1" applyBorder="1"/>
    <xf numFmtId="0" fontId="10" fillId="0" borderId="104" xfId="0" applyFont="1" applyBorder="1" applyAlignment="1">
      <alignment horizontal="left" textRotation="90" wrapText="1"/>
    </xf>
    <xf numFmtId="0" fontId="11" fillId="0" borderId="44" xfId="0" applyFont="1" applyBorder="1"/>
    <xf numFmtId="0" fontId="11" fillId="0" borderId="50" xfId="0" applyFont="1" applyBorder="1"/>
    <xf numFmtId="0" fontId="10" fillId="0" borderId="105" xfId="0" applyFont="1" applyBorder="1" applyAlignment="1">
      <alignment horizontal="left" textRotation="90" wrapText="1"/>
    </xf>
    <xf numFmtId="0" fontId="11" fillId="0" borderId="48" xfId="0" applyFont="1" applyBorder="1"/>
    <xf numFmtId="0" fontId="11" fillId="0" borderId="51" xfId="0" applyFont="1" applyBorder="1"/>
    <xf numFmtId="0" fontId="4" fillId="0" borderId="103" xfId="0" applyFont="1" applyBorder="1" applyAlignment="1">
      <alignment horizontal="center" vertical="center" textRotation="90"/>
    </xf>
    <xf numFmtId="0" fontId="2" fillId="0" borderId="42" xfId="0" applyFont="1" applyBorder="1"/>
    <xf numFmtId="0" fontId="4" fillId="0" borderId="104" xfId="0" applyFont="1" applyBorder="1" applyAlignment="1">
      <alignment horizontal="center" vertical="center" textRotation="90"/>
    </xf>
    <xf numFmtId="0" fontId="2" fillId="0" borderId="44" xfId="0" applyFont="1" applyBorder="1"/>
    <xf numFmtId="0" fontId="4" fillId="0" borderId="106" xfId="0" applyFont="1" applyBorder="1" applyAlignment="1">
      <alignment horizontal="center" vertical="center" textRotation="90"/>
    </xf>
    <xf numFmtId="0" fontId="2" fillId="0" borderId="107" xfId="0" applyFont="1" applyBorder="1"/>
    <xf numFmtId="0" fontId="2" fillId="0" borderId="62" xfId="0" applyFont="1" applyBorder="1" applyAlignment="1">
      <alignment horizontal="center" vertical="center"/>
    </xf>
    <xf numFmtId="0" fontId="2" fillId="0" borderId="63" xfId="0" applyFont="1" applyBorder="1"/>
    <xf numFmtId="0" fontId="2" fillId="0" borderId="74" xfId="0" applyFont="1" applyBorder="1" applyAlignment="1">
      <alignment horizontal="center" vertical="center" wrapText="1"/>
    </xf>
    <xf numFmtId="0" fontId="2" fillId="0" borderId="75" xfId="0" applyFont="1" applyBorder="1" applyAlignment="1">
      <alignment horizontal="center" vertical="center" wrapText="1"/>
    </xf>
    <xf numFmtId="0" fontId="17" fillId="0" borderId="90" xfId="0" applyFont="1" applyBorder="1" applyAlignment="1" applyProtection="1">
      <alignment horizontal="center" vertical="center"/>
      <protection locked="0"/>
    </xf>
    <xf numFmtId="0" fontId="5" fillId="0" borderId="7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17" fillId="0" borderId="118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wrapText="1"/>
    </xf>
    <xf numFmtId="0" fontId="15" fillId="0" borderId="70" xfId="0" applyFont="1" applyBorder="1" applyAlignment="1">
      <alignment horizontal="center" wrapText="1"/>
    </xf>
    <xf numFmtId="0" fontId="15" fillId="0" borderId="64" xfId="0" applyFont="1" applyBorder="1" applyAlignment="1">
      <alignment horizontal="center" wrapText="1"/>
    </xf>
    <xf numFmtId="0" fontId="14" fillId="0" borderId="119" xfId="0" applyFont="1" applyBorder="1" applyAlignment="1">
      <alignment horizontal="center" vertical="center"/>
    </xf>
    <xf numFmtId="0" fontId="14" fillId="0" borderId="120" xfId="0" applyFont="1" applyBorder="1" applyAlignment="1">
      <alignment horizontal="center" vertical="center"/>
    </xf>
    <xf numFmtId="0" fontId="14" fillId="0" borderId="121" xfId="0" applyFont="1" applyBorder="1" applyAlignment="1">
      <alignment horizontal="center" vertical="center"/>
    </xf>
    <xf numFmtId="0" fontId="14" fillId="0" borderId="122" xfId="0" applyFont="1" applyBorder="1" applyAlignment="1">
      <alignment horizontal="center" vertical="center"/>
    </xf>
  </cellXfs>
  <cellStyles count="1">
    <cellStyle name="Normal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184815</xdr:colOff>
      <xdr:row>0</xdr:row>
      <xdr:rowOff>184702</xdr:rowOff>
    </xdr:from>
    <xdr:to>
      <xdr:col>14</xdr:col>
      <xdr:colOff>9917</xdr:colOff>
      <xdr:row>4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410B02-7920-4F25-B7A5-810C1EA51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0465" y="184702"/>
          <a:ext cx="768078" cy="1129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fitToPage="1"/>
  </sheetPr>
  <dimension ref="A1:AA64"/>
  <sheetViews>
    <sheetView showGridLines="0" tabSelected="1" topLeftCell="A2" zoomScaleNormal="100" workbookViewId="0">
      <selection activeCell="AC11" sqref="AC11"/>
    </sheetView>
  </sheetViews>
  <sheetFormatPr defaultColWidth="14.42578125" defaultRowHeight="15.75" customHeight="1" x14ac:dyDescent="0.55000000000000004"/>
  <cols>
    <col min="1" max="1" width="5.140625" style="11" customWidth="1"/>
    <col min="2" max="2" width="4.42578125" style="11" customWidth="1"/>
    <col min="3" max="3" width="6.85546875" style="11" bestFit="1" customWidth="1"/>
    <col min="4" max="26" width="4.7109375" style="11" customWidth="1"/>
    <col min="27" max="27" width="0.85546875" style="11" customWidth="1"/>
    <col min="28" max="28" width="8.5703125" style="11" customWidth="1"/>
    <col min="29" max="16384" width="14.42578125" style="11"/>
  </cols>
  <sheetData>
    <row r="1" spans="1:27" ht="25.5" customHeight="1" x14ac:dyDescent="0.55000000000000004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90" t="str">
        <f>IF(OR(L10=4,L10=5,L10=6),key!H3,key!H2)</f>
        <v>ปพ.5 ต</v>
      </c>
      <c r="Z1" s="190"/>
      <c r="AA1" s="16"/>
    </row>
    <row r="2" spans="1:27" ht="24" x14ac:dyDescent="0.5500000000000000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4" x14ac:dyDescent="0.55000000000000004">
      <c r="A3" s="16"/>
      <c r="B3" s="16"/>
      <c r="C3" s="16"/>
      <c r="D3" s="16"/>
      <c r="E3" s="16"/>
      <c r="F3" s="10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 ht="24" x14ac:dyDescent="0.55000000000000004">
      <c r="A4" s="16"/>
      <c r="B4" s="16"/>
      <c r="C4" s="16"/>
      <c r="D4" s="16"/>
      <c r="E4" s="16"/>
      <c r="F4" s="8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7" ht="7.5" customHeight="1" x14ac:dyDescent="0.55000000000000004">
      <c r="A5" s="16"/>
      <c r="B5" s="16"/>
      <c r="C5" s="16"/>
      <c r="D5" s="77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7" ht="3" customHeight="1" x14ac:dyDescent="0.55000000000000004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</row>
    <row r="7" spans="1:27" ht="3.75" customHeight="1" x14ac:dyDescent="0.5500000000000000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ht="24" x14ac:dyDescent="0.55000000000000004">
      <c r="A8" s="203" t="s">
        <v>106</v>
      </c>
      <c r="B8" s="20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79"/>
      <c r="AA8" s="79"/>
    </row>
    <row r="9" spans="1:27" ht="6.75" customHeight="1" x14ac:dyDescent="0.55000000000000004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</row>
    <row r="10" spans="1:27" ht="22.5" customHeight="1" x14ac:dyDescent="0.55000000000000004">
      <c r="A10" s="80"/>
      <c r="B10" s="215" t="str">
        <f>IF(L10&gt;=4,key!I15,key!I14)</f>
        <v>ชั้นมัธยมศึกษาตอนต้น</v>
      </c>
      <c r="C10" s="215"/>
      <c r="D10" s="215"/>
      <c r="E10" s="215"/>
      <c r="F10" s="215"/>
      <c r="G10" s="203" t="s">
        <v>3</v>
      </c>
      <c r="H10" s="203"/>
      <c r="I10" s="203"/>
      <c r="J10" s="203"/>
      <c r="K10" s="203"/>
      <c r="L10" s="218">
        <v>1</v>
      </c>
      <c r="M10" s="218"/>
      <c r="N10" s="81" t="s">
        <v>12</v>
      </c>
      <c r="O10" s="82"/>
      <c r="P10" s="78"/>
      <c r="Q10" s="216" t="s">
        <v>74</v>
      </c>
      <c r="R10" s="216"/>
      <c r="S10" s="81" t="s">
        <v>6</v>
      </c>
      <c r="T10" s="78"/>
      <c r="U10" s="78"/>
      <c r="V10" s="216" t="s">
        <v>604</v>
      </c>
      <c r="W10" s="216"/>
      <c r="X10" s="216"/>
      <c r="Y10" s="216"/>
      <c r="Z10" s="216"/>
      <c r="AA10" s="80"/>
    </row>
    <row r="11" spans="1:27" ht="6.75" customHeight="1" x14ac:dyDescent="0.55000000000000004">
      <c r="A11" s="81"/>
      <c r="B11" s="82"/>
      <c r="C11" s="82"/>
      <c r="D11" s="78"/>
      <c r="E11" s="78"/>
      <c r="F11" s="83"/>
      <c r="G11" s="83"/>
      <c r="H11" s="83"/>
      <c r="I11" s="83"/>
      <c r="J11" s="83"/>
      <c r="K11" s="83"/>
      <c r="L11" s="83"/>
      <c r="M11" s="83"/>
      <c r="N11" s="81"/>
      <c r="O11" s="78"/>
      <c r="P11" s="81"/>
      <c r="Q11" s="81"/>
      <c r="R11" s="81"/>
      <c r="S11" s="81"/>
      <c r="T11" s="81"/>
      <c r="U11" s="81"/>
      <c r="V11" s="81"/>
      <c r="W11" s="78"/>
      <c r="X11" s="78"/>
      <c r="Y11" s="78"/>
      <c r="Z11" s="78"/>
      <c r="AA11" s="78"/>
    </row>
    <row r="12" spans="1:27" ht="24" x14ac:dyDescent="0.55000000000000004">
      <c r="A12" s="81" t="s">
        <v>2</v>
      </c>
      <c r="B12" s="82"/>
      <c r="C12" s="82"/>
      <c r="D12" s="78"/>
      <c r="E12" s="217" t="s">
        <v>105</v>
      </c>
      <c r="F12" s="217"/>
      <c r="G12" s="217"/>
      <c r="H12" s="217"/>
      <c r="I12" s="217"/>
      <c r="J12" s="217"/>
      <c r="K12" s="217"/>
      <c r="L12" s="80"/>
      <c r="M12" s="82" t="s">
        <v>15</v>
      </c>
      <c r="N12" s="81"/>
      <c r="O12" s="204" t="s">
        <v>2242</v>
      </c>
      <c r="P12" s="204"/>
      <c r="Q12" s="204"/>
      <c r="R12" s="204"/>
      <c r="S12" s="204"/>
      <c r="T12" s="204"/>
      <c r="U12" s="204"/>
      <c r="V12" s="204"/>
      <c r="W12" s="82" t="s">
        <v>1</v>
      </c>
      <c r="X12" s="80"/>
      <c r="Y12" s="218" t="s">
        <v>2241</v>
      </c>
      <c r="Z12" s="218"/>
      <c r="AA12" s="79"/>
    </row>
    <row r="13" spans="1:27" ht="4.5" customHeight="1" thickBot="1" x14ac:dyDescent="0.6">
      <c r="A13" s="81"/>
      <c r="B13" s="78"/>
      <c r="C13" s="78"/>
      <c r="D13" s="78"/>
      <c r="E13" s="78"/>
      <c r="F13" s="85"/>
      <c r="G13" s="82"/>
      <c r="H13" s="82"/>
      <c r="I13" s="81"/>
      <c r="J13" s="81"/>
      <c r="K13" s="78"/>
      <c r="L13" s="78"/>
      <c r="M13" s="81"/>
      <c r="N13" s="78"/>
      <c r="O13" s="86"/>
      <c r="P13" s="86"/>
      <c r="Q13" s="86"/>
      <c r="R13" s="86"/>
      <c r="S13" s="87"/>
      <c r="T13" s="86"/>
      <c r="U13" s="86"/>
      <c r="V13" s="86"/>
      <c r="W13" s="78"/>
      <c r="X13" s="78"/>
      <c r="Y13" s="78"/>
      <c r="Z13" s="78"/>
      <c r="AA13" s="78"/>
    </row>
    <row r="14" spans="1:27" ht="22.5" customHeight="1" thickBot="1" x14ac:dyDescent="0.6">
      <c r="A14" s="81" t="s">
        <v>16</v>
      </c>
      <c r="B14" s="78"/>
      <c r="C14" s="78"/>
      <c r="D14" s="78"/>
      <c r="E14" s="202">
        <v>0</v>
      </c>
      <c r="F14" s="202"/>
      <c r="G14" s="202"/>
      <c r="H14" s="203" t="s">
        <v>17</v>
      </c>
      <c r="I14" s="203"/>
      <c r="J14" s="78"/>
      <c r="K14" s="204" t="str">
        <f>IF(E14=0,"1",E14/0.5)</f>
        <v>1</v>
      </c>
      <c r="L14" s="204"/>
      <c r="M14" s="81" t="s">
        <v>18</v>
      </c>
      <c r="N14" s="78"/>
      <c r="O14" s="78"/>
      <c r="P14" s="212" t="s">
        <v>19</v>
      </c>
      <c r="Q14" s="213"/>
      <c r="R14" s="213"/>
      <c r="S14" s="214"/>
      <c r="T14" s="212">
        <v>0</v>
      </c>
      <c r="U14" s="213"/>
      <c r="V14" s="213"/>
      <c r="W14" s="88" t="s">
        <v>20</v>
      </c>
      <c r="X14" s="213">
        <v>0</v>
      </c>
      <c r="Y14" s="213"/>
      <c r="Z14" s="214"/>
      <c r="AA14" s="89"/>
    </row>
    <row r="15" spans="1:27" ht="3.75" customHeight="1" x14ac:dyDescent="0.55000000000000004">
      <c r="A15" s="84"/>
      <c r="B15" s="84"/>
      <c r="C15" s="84"/>
      <c r="D15" s="84"/>
      <c r="E15" s="90"/>
      <c r="F15" s="90"/>
      <c r="G15" s="90"/>
      <c r="H15" s="84"/>
      <c r="I15" s="84"/>
      <c r="J15" s="84"/>
      <c r="K15" s="90"/>
      <c r="L15" s="90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</row>
    <row r="16" spans="1:27" ht="24" x14ac:dyDescent="0.55000000000000004">
      <c r="A16" s="81" t="s">
        <v>21</v>
      </c>
      <c r="B16" s="84"/>
      <c r="C16" s="84"/>
      <c r="D16" s="83"/>
      <c r="E16" s="205" t="s">
        <v>115</v>
      </c>
      <c r="F16" s="205"/>
      <c r="G16" s="205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5"/>
      <c r="X16" s="205"/>
      <c r="Y16" s="205"/>
      <c r="Z16" s="205"/>
      <c r="AA16" s="205"/>
    </row>
    <row r="17" spans="1:27" ht="3.75" customHeight="1" x14ac:dyDescent="0.55000000000000004">
      <c r="A17" s="2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</row>
    <row r="18" spans="1:27" ht="24.75" thickBot="1" x14ac:dyDescent="0.6">
      <c r="A18" s="91" t="s">
        <v>22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211"/>
      <c r="P18" s="211"/>
      <c r="Q18" s="211"/>
      <c r="R18" s="211"/>
      <c r="S18" s="210"/>
      <c r="T18" s="210"/>
      <c r="U18" s="210"/>
      <c r="V18" s="210"/>
      <c r="W18" s="210"/>
      <c r="X18" s="210"/>
      <c r="Y18" s="210"/>
      <c r="Z18" s="210"/>
      <c r="AA18" s="16"/>
    </row>
    <row r="19" spans="1:27" ht="45" customHeight="1" thickBot="1" x14ac:dyDescent="0.6">
      <c r="A19" s="198" t="s">
        <v>2228</v>
      </c>
      <c r="B19" s="199"/>
      <c r="C19" s="194" t="s">
        <v>2227</v>
      </c>
      <c r="D19" s="195"/>
      <c r="E19" s="198" t="s">
        <v>23</v>
      </c>
      <c r="F19" s="400"/>
      <c r="G19" s="400"/>
      <c r="H19" s="400"/>
      <c r="I19" s="400"/>
      <c r="J19" s="400"/>
      <c r="K19" s="400"/>
      <c r="L19" s="400"/>
      <c r="M19" s="400"/>
      <c r="N19" s="401"/>
      <c r="O19" s="403" t="s">
        <v>1548</v>
      </c>
      <c r="P19" s="404"/>
      <c r="Q19" s="404"/>
      <c r="R19" s="405"/>
      <c r="S19" s="403" t="s">
        <v>1549</v>
      </c>
      <c r="T19" s="404"/>
      <c r="U19" s="404"/>
      <c r="V19" s="405"/>
      <c r="W19" s="403" t="s">
        <v>1550</v>
      </c>
      <c r="X19" s="404"/>
      <c r="Y19" s="404"/>
      <c r="Z19" s="405"/>
      <c r="AA19" s="92"/>
    </row>
    <row r="20" spans="1:27" s="25" customFormat="1" ht="22.5" customHeight="1" thickBot="1" x14ac:dyDescent="0.6">
      <c r="A20" s="200"/>
      <c r="B20" s="201"/>
      <c r="C20" s="196"/>
      <c r="D20" s="197"/>
      <c r="E20" s="406"/>
      <c r="F20" s="407"/>
      <c r="G20" s="407"/>
      <c r="H20" s="407"/>
      <c r="I20" s="407"/>
      <c r="J20" s="408"/>
      <c r="K20" s="406" t="s">
        <v>3028</v>
      </c>
      <c r="L20" s="407" t="s">
        <v>3029</v>
      </c>
      <c r="M20" s="407" t="s">
        <v>25</v>
      </c>
      <c r="N20" s="409" t="s">
        <v>26</v>
      </c>
      <c r="O20" s="406">
        <v>3</v>
      </c>
      <c r="P20" s="407">
        <v>2</v>
      </c>
      <c r="Q20" s="407">
        <v>1</v>
      </c>
      <c r="R20" s="409">
        <v>0</v>
      </c>
      <c r="S20" s="406">
        <v>3</v>
      </c>
      <c r="T20" s="407">
        <v>2</v>
      </c>
      <c r="U20" s="407">
        <v>1</v>
      </c>
      <c r="V20" s="409">
        <v>0</v>
      </c>
      <c r="W20" s="406">
        <v>3</v>
      </c>
      <c r="X20" s="407">
        <v>2</v>
      </c>
      <c r="Y20" s="407">
        <v>1</v>
      </c>
      <c r="Z20" s="409">
        <v>0</v>
      </c>
      <c r="AA20" s="16"/>
    </row>
    <row r="21" spans="1:27" s="25" customFormat="1" ht="22.5" customHeight="1" x14ac:dyDescent="0.55000000000000004">
      <c r="A21" s="208" t="str">
        <f>IF(B21="","","ม."&amp;$L$10&amp;IF($L$10="","","/"))</f>
        <v>ม.1/</v>
      </c>
      <c r="B21" s="206" t="s">
        <v>74</v>
      </c>
      <c r="C21" s="93" t="str">
        <f>IF(B21="","","จำนวน")</f>
        <v>จำนวน</v>
      </c>
      <c r="D21" s="94">
        <f>IF(B21="","",SUM(E21:N21))</f>
        <v>0</v>
      </c>
      <c r="E21" s="95"/>
      <c r="F21" s="96"/>
      <c r="G21" s="96"/>
      <c r="H21" s="96"/>
      <c r="I21" s="96"/>
      <c r="J21" s="97"/>
      <c r="K21" s="95"/>
      <c r="L21" s="96"/>
      <c r="M21" s="96"/>
      <c r="N21" s="98"/>
      <c r="O21" s="95"/>
      <c r="P21" s="96"/>
      <c r="Q21" s="96"/>
      <c r="R21" s="98"/>
      <c r="S21" s="99"/>
      <c r="T21" s="100"/>
      <c r="U21" s="100"/>
      <c r="V21" s="101"/>
      <c r="W21" s="102">
        <f>IF(B21="","",COUNTIFS(p7aptitude!C:C,key!X1,p7aptitude!M:M,"ดีเยี่ยม"))</f>
        <v>17</v>
      </c>
      <c r="X21" s="103">
        <f>IF(B21="","",COUNTIFS(p7aptitude!C:C,key!X1,p7aptitude!M:M,"ดี"))</f>
        <v>0</v>
      </c>
      <c r="Y21" s="103">
        <f>IF(B21="","",COUNTIFS(p7aptitude!C:C,key!X1,p7aptitude!M:M,"ผ่าน"))</f>
        <v>0</v>
      </c>
      <c r="Z21" s="104">
        <f>IF(B21="","",COUNTIFS(p7aptitude!C:C,key!X1,p7aptitude!M:M,"ไม่ผ่าน"))</f>
        <v>0</v>
      </c>
      <c r="AA21" s="105" t="str">
        <f>IF(B21="","",IF(SUM(O21:R21)&lt;&gt;D21," จำนวน นร. -คุณลักษณะ ไม่ตรงกับ จำนวนเกรด ",IF(SUM(S21:V21)&lt;&gt;D21," จำนวน นร."&amp;key!X1&amp;" -อ่าน คิด จำนวนเกรด ",IF(SUM(W21:Z21)&lt;&gt;D21,"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22" spans="1:27" s="25" customFormat="1" ht="22.5" customHeight="1" thickBot="1" x14ac:dyDescent="0.6">
      <c r="A22" s="209"/>
      <c r="B22" s="207"/>
      <c r="C22" s="106" t="str">
        <f>IF(B21="","","ร้อยละ")</f>
        <v>ร้อยละ</v>
      </c>
      <c r="D22" s="107" t="e">
        <f>IF(B21="","",SUM(E22:N22))</f>
        <v>#DIV/0!</v>
      </c>
      <c r="E22" s="108"/>
      <c r="F22" s="109"/>
      <c r="G22" s="109"/>
      <c r="H22" s="109"/>
      <c r="I22" s="109"/>
      <c r="J22" s="110"/>
      <c r="K22" s="108" t="e">
        <f t="shared" ref="G22:N22" si="0">IF($B$21="","",(K21*100)/$D$21)</f>
        <v>#DIV/0!</v>
      </c>
      <c r="L22" s="109" t="e">
        <f t="shared" si="0"/>
        <v>#DIV/0!</v>
      </c>
      <c r="M22" s="109" t="e">
        <f t="shared" si="0"/>
        <v>#DIV/0!</v>
      </c>
      <c r="N22" s="120" t="e">
        <f t="shared" si="0"/>
        <v>#DIV/0!</v>
      </c>
      <c r="O22" s="111" t="e">
        <f>IF($B$21="","",(O21*100)/$D$21)</f>
        <v>#DIV/0!</v>
      </c>
      <c r="P22" s="112" t="e">
        <f>IF($B$21="","",(P21*100)/$D$21)</f>
        <v>#DIV/0!</v>
      </c>
      <c r="Q22" s="112" t="e">
        <f t="shared" ref="Q22" si="1">IF($B$21="","",(Q21*100)/$D$21)</f>
        <v>#DIV/0!</v>
      </c>
      <c r="R22" s="113" t="e">
        <f t="shared" ref="R22" si="2">IF($B$21="","",(R21*100)/$D$21)</f>
        <v>#DIV/0!</v>
      </c>
      <c r="S22" s="111" t="e">
        <f t="shared" ref="S22" si="3">IF($B$21="","",(S21*100)/$D$21)</f>
        <v>#DIV/0!</v>
      </c>
      <c r="T22" s="112" t="e">
        <f t="shared" ref="T22" si="4">IF($B$21="","",(T21*100)/$D$21)</f>
        <v>#DIV/0!</v>
      </c>
      <c r="U22" s="112" t="e">
        <f t="shared" ref="U22" si="5">IF($B$21="","",(U21*100)/$D$21)</f>
        <v>#DIV/0!</v>
      </c>
      <c r="V22" s="113" t="e">
        <f t="shared" ref="V22" si="6">IF($B$21="","",(V21*100)/$D$21)</f>
        <v>#DIV/0!</v>
      </c>
      <c r="W22" s="111" t="e">
        <f>IF($B$21="","",(W21*100)/$D$21)</f>
        <v>#DIV/0!</v>
      </c>
      <c r="X22" s="112" t="e">
        <f t="shared" ref="X22" si="7">IF($B$21="","",(X21*100)/$D$21)</f>
        <v>#DIV/0!</v>
      </c>
      <c r="Y22" s="112" t="e">
        <f t="shared" ref="Y22" si="8">IF($B$21="","",(Y21*100)/$D$21)</f>
        <v>#DIV/0!</v>
      </c>
      <c r="Z22" s="113" t="e">
        <f t="shared" ref="Z22" si="9">IF($B$21="","",(Z21*100)/$D$21)</f>
        <v>#DIV/0!</v>
      </c>
      <c r="AA22" s="105"/>
    </row>
    <row r="23" spans="1:27" s="25" customFormat="1" ht="22.5" customHeight="1" x14ac:dyDescent="0.55000000000000004">
      <c r="A23" s="208" t="str">
        <f>IF(B23="","","ม."&amp;$L$10&amp;IF($L$10="","","/"))</f>
        <v>ม.1/</v>
      </c>
      <c r="B23" s="206" t="s">
        <v>13</v>
      </c>
      <c r="C23" s="93" t="str">
        <f>IF(B23="","","จำนวน")</f>
        <v>จำนวน</v>
      </c>
      <c r="D23" s="94">
        <f>IF($B$23="","",SUM(E23:N23))</f>
        <v>0</v>
      </c>
      <c r="E23" s="95"/>
      <c r="F23" s="96"/>
      <c r="G23" s="96"/>
      <c r="H23" s="96"/>
      <c r="I23" s="96"/>
      <c r="J23" s="97"/>
      <c r="K23" s="95"/>
      <c r="L23" s="96"/>
      <c r="M23" s="96"/>
      <c r="N23" s="98"/>
      <c r="O23" s="95"/>
      <c r="P23" s="96"/>
      <c r="Q23" s="96"/>
      <c r="R23" s="98"/>
      <c r="S23" s="95"/>
      <c r="T23" s="96"/>
      <c r="U23" s="96"/>
      <c r="V23" s="97"/>
      <c r="W23" s="114">
        <f>IF(B23="","",COUNTIFS(p7aptitude!C:C,key!X2,p7aptitude!M:M,"ดีเยี่ยม"))</f>
        <v>23</v>
      </c>
      <c r="X23" s="115">
        <f>IF(B23="","",COUNTIFS(p7aptitude!C:C,key!X2,p7aptitude!M:M,"ดี"))</f>
        <v>0</v>
      </c>
      <c r="Y23" s="115">
        <f>IF(B23="","",COUNTIFS(p7aptitude!C:C,key!X2,p7aptitude!M:M,"ผ่าน"))</f>
        <v>0</v>
      </c>
      <c r="Z23" s="116">
        <f>IF(B23="","",COUNTIFS(p7aptitude!C:C,key!X2,p7aptitude!M:M,"ไม่ผ่าน"))</f>
        <v>0</v>
      </c>
      <c r="AA23" s="105" t="str">
        <f>IF(B23="","",IF(SUM(O23:R23)&lt;&gt;D23," จำนวน นร. -คุณลักษณะ ไม่ตรงกับ จำนวนเกรด ",IF(SUM(S23:V23)&lt;&gt;D23," จำนวน นร."&amp;key!X3&amp;" -อ่าน คิด จำนวนเกรด ",IF(SUM(W23:Z23)&lt;&gt;D23,"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24" spans="1:27" s="25" customFormat="1" ht="22.5" customHeight="1" thickBot="1" x14ac:dyDescent="0.6">
      <c r="A24" s="209"/>
      <c r="B24" s="207"/>
      <c r="C24" s="106" t="str">
        <f>IF(B23="","","ร้อยละ")</f>
        <v>ร้อยละ</v>
      </c>
      <c r="D24" s="107" t="e">
        <f>IF($B$23="","",SUM(E24:N24))</f>
        <v>#DIV/0!</v>
      </c>
      <c r="E24" s="117"/>
      <c r="F24" s="118"/>
      <c r="G24" s="118"/>
      <c r="H24" s="118"/>
      <c r="I24" s="118"/>
      <c r="J24" s="119"/>
      <c r="K24" s="117" t="e">
        <f t="shared" ref="G24:M24" si="10">IF($B$23="","",(K23*100)/$D$23)</f>
        <v>#DIV/0!</v>
      </c>
      <c r="L24" s="118" t="e">
        <f t="shared" si="10"/>
        <v>#DIV/0!</v>
      </c>
      <c r="M24" s="118" t="e">
        <f t="shared" si="10"/>
        <v>#DIV/0!</v>
      </c>
      <c r="N24" s="402" t="e">
        <f>IF($B$23="","",(N23*100)/$D$23)</f>
        <v>#DIV/0!</v>
      </c>
      <c r="O24" s="108" t="e">
        <f t="shared" ref="O24:V24" si="11">IF($B$23="","",(O23*100)/$D$23)</f>
        <v>#DIV/0!</v>
      </c>
      <c r="P24" s="109" t="e">
        <f t="shared" si="11"/>
        <v>#DIV/0!</v>
      </c>
      <c r="Q24" s="109" t="e">
        <f t="shared" si="11"/>
        <v>#DIV/0!</v>
      </c>
      <c r="R24" s="120" t="e">
        <f t="shared" si="11"/>
        <v>#DIV/0!</v>
      </c>
      <c r="S24" s="108" t="e">
        <f t="shared" si="11"/>
        <v>#DIV/0!</v>
      </c>
      <c r="T24" s="109" t="e">
        <f t="shared" si="11"/>
        <v>#DIV/0!</v>
      </c>
      <c r="U24" s="109" t="e">
        <f t="shared" si="11"/>
        <v>#DIV/0!</v>
      </c>
      <c r="V24" s="110" t="e">
        <f t="shared" si="11"/>
        <v>#DIV/0!</v>
      </c>
      <c r="W24" s="108" t="e">
        <f>IF($B$23="","",(W23*100)/$D$23)</f>
        <v>#DIV/0!</v>
      </c>
      <c r="X24" s="109" t="e">
        <f t="shared" ref="X24" si="12">IF($B$23="","",(X23*100)/$D$23)</f>
        <v>#DIV/0!</v>
      </c>
      <c r="Y24" s="109" t="e">
        <f t="shared" ref="Y24" si="13">IF($B$23="","",(Y23*100)/$D$23)</f>
        <v>#DIV/0!</v>
      </c>
      <c r="Z24" s="120" t="e">
        <f t="shared" ref="Z24" si="14">IF($B$23="","",(Z23*100)/$D$23)</f>
        <v>#DIV/0!</v>
      </c>
      <c r="AA24" s="105"/>
    </row>
    <row r="25" spans="1:27" s="25" customFormat="1" ht="22.5" customHeight="1" x14ac:dyDescent="0.55000000000000004">
      <c r="A25" s="208" t="str">
        <f>IF(B25="","","ม."&amp;$L$10&amp;IF($L$10="","","/"))</f>
        <v>ม.1/</v>
      </c>
      <c r="B25" s="206" t="s">
        <v>1553</v>
      </c>
      <c r="C25" s="93" t="str">
        <f>IF(B25="","","จำนวน")</f>
        <v>จำนวน</v>
      </c>
      <c r="D25" s="94">
        <f>IF($B$25="","",SUM(E25:N25))</f>
        <v>0</v>
      </c>
      <c r="E25" s="95"/>
      <c r="F25" s="96"/>
      <c r="G25" s="96"/>
      <c r="H25" s="96"/>
      <c r="I25" s="96"/>
      <c r="J25" s="97"/>
      <c r="K25" s="95"/>
      <c r="L25" s="96"/>
      <c r="M25" s="96"/>
      <c r="N25" s="98"/>
      <c r="O25" s="95"/>
      <c r="P25" s="96"/>
      <c r="Q25" s="96"/>
      <c r="R25" s="98"/>
      <c r="S25" s="95"/>
      <c r="T25" s="96"/>
      <c r="U25" s="96"/>
      <c r="V25" s="98"/>
      <c r="W25" s="121">
        <f>IF(B25="","",COUNTIFS(p7aptitude!C:C,key!X3,p7aptitude!M:M,"ดีเยี่ยม"))</f>
        <v>30</v>
      </c>
      <c r="X25" s="122">
        <f>IF(B25="","",COUNTIFS(p7aptitude!C:C,key!X3,p7aptitude!M:M,"ดี"))</f>
        <v>0</v>
      </c>
      <c r="Y25" s="122">
        <f>IF(B25="","",COUNTIFS(p7aptitude!C:C,key!X3,p7aptitude!M:M,"ผ่าน"))</f>
        <v>0</v>
      </c>
      <c r="Z25" s="123">
        <f>IF(B25="","",COUNTIFS(p7aptitude!C:C,key!X3,p7aptitude!M:M,"ไม่ผ่าน"))</f>
        <v>0</v>
      </c>
      <c r="AA25" s="105" t="str">
        <f>IF(B25="","",IF(SUM(O25:R25)&lt;&gt;D25," จำนวน นร. -คุณลักษณะ ไม่ตรงกับ จำนวนเกรด ",IF(SUM(S25:V25)&lt;&gt;D25," จำนวน นร."&amp;key!X5&amp;" -อ่าน คิด จำนวนเกรด ",IF(SUM(W25:Z25)&lt;&gt;D25,"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26" spans="1:27" s="25" customFormat="1" ht="22.5" customHeight="1" thickBot="1" x14ac:dyDescent="0.6">
      <c r="A26" s="209"/>
      <c r="B26" s="207"/>
      <c r="C26" s="106" t="str">
        <f>IF(B25="","","ร้อยละ")</f>
        <v>ร้อยละ</v>
      </c>
      <c r="D26" s="107" t="e">
        <f>IF($B$25="","",SUM(E26:N26))</f>
        <v>#DIV/0!</v>
      </c>
      <c r="E26" s="108"/>
      <c r="F26" s="109"/>
      <c r="G26" s="109"/>
      <c r="H26" s="109"/>
      <c r="I26" s="109"/>
      <c r="J26" s="110"/>
      <c r="K26" s="108" t="e">
        <f t="shared" ref="G26:N26" si="15">IF($B$25="","",(K25*100)/$D$25)</f>
        <v>#DIV/0!</v>
      </c>
      <c r="L26" s="109" t="e">
        <f t="shared" si="15"/>
        <v>#DIV/0!</v>
      </c>
      <c r="M26" s="109" t="e">
        <f t="shared" si="15"/>
        <v>#DIV/0!</v>
      </c>
      <c r="N26" s="120" t="e">
        <f t="shared" si="15"/>
        <v>#DIV/0!</v>
      </c>
      <c r="O26" s="108" t="e">
        <f t="shared" ref="O26" si="16">IF($B$25="","",(O25*100)/$D$25)</f>
        <v>#DIV/0!</v>
      </c>
      <c r="P26" s="109" t="e">
        <f t="shared" ref="P26" si="17">IF($B$25="","",(P25*100)/$D$25)</f>
        <v>#DIV/0!</v>
      </c>
      <c r="Q26" s="109" t="e">
        <f t="shared" ref="Q26" si="18">IF($B$25="","",(Q25*100)/$D$25)</f>
        <v>#DIV/0!</v>
      </c>
      <c r="R26" s="120" t="e">
        <f t="shared" ref="R26" si="19">IF($B$25="","",(R25*100)/$D$25)</f>
        <v>#DIV/0!</v>
      </c>
      <c r="S26" s="108" t="e">
        <f t="shared" ref="S26" si="20">IF($B$25="","",(S25*100)/$D$25)</f>
        <v>#DIV/0!</v>
      </c>
      <c r="T26" s="109" t="e">
        <f t="shared" ref="T26" si="21">IF($B$25="","",(T25*100)/$D$25)</f>
        <v>#DIV/0!</v>
      </c>
      <c r="U26" s="109" t="e">
        <f t="shared" ref="U26" si="22">IF($B$25="","",(U25*100)/$D$25)</f>
        <v>#DIV/0!</v>
      </c>
      <c r="V26" s="120" t="e">
        <f t="shared" ref="V26" si="23">IF($B$25="","",(V25*100)/$D$25)</f>
        <v>#DIV/0!</v>
      </c>
      <c r="W26" s="108" t="e">
        <f>IF($B$25="","",(W25*100)/$D$25)</f>
        <v>#DIV/0!</v>
      </c>
      <c r="X26" s="109" t="e">
        <f t="shared" ref="X26" si="24">IF($B$25="","",(X25*100)/$D$25)</f>
        <v>#DIV/0!</v>
      </c>
      <c r="Y26" s="109" t="e">
        <f t="shared" ref="Y26" si="25">IF($B$25="","",(Y25*100)/$D$25)</f>
        <v>#DIV/0!</v>
      </c>
      <c r="Z26" s="120" t="e">
        <f t="shared" ref="Z26" si="26">IF($B$25="","",(Z25*100)/$D$25)</f>
        <v>#DIV/0!</v>
      </c>
      <c r="AA26" s="105"/>
    </row>
    <row r="27" spans="1:27" s="25" customFormat="1" ht="22.5" customHeight="1" x14ac:dyDescent="0.55000000000000004">
      <c r="A27" s="208" t="str">
        <f>IF(B27="","","ม."&amp;$L$10&amp;IF($L$10="","","/"))</f>
        <v>ม.1/</v>
      </c>
      <c r="B27" s="206" t="s">
        <v>1554</v>
      </c>
      <c r="C27" s="93" t="str">
        <f>IF(B27="","","จำนวน")</f>
        <v>จำนวน</v>
      </c>
      <c r="D27" s="94">
        <f>IF($B$27="","",SUM(E27:N27))</f>
        <v>0</v>
      </c>
      <c r="E27" s="95"/>
      <c r="F27" s="96"/>
      <c r="G27" s="96"/>
      <c r="H27" s="96"/>
      <c r="I27" s="96"/>
      <c r="J27" s="97"/>
      <c r="K27" s="95"/>
      <c r="L27" s="96"/>
      <c r="M27" s="96"/>
      <c r="N27" s="98"/>
      <c r="O27" s="124"/>
      <c r="P27" s="125"/>
      <c r="Q27" s="125"/>
      <c r="R27" s="126"/>
      <c r="S27" s="124"/>
      <c r="T27" s="125"/>
      <c r="U27" s="125"/>
      <c r="V27" s="126"/>
      <c r="W27" s="121">
        <f>IF(B27="","",COUNTIFS(p7aptitude!C:C,key!X4,p7aptitude!M:M,"ดีเยี่ยม"))</f>
        <v>32</v>
      </c>
      <c r="X27" s="122">
        <f>IF(B27="","",COUNTIFS(p7aptitude!C:C,key!X4,p7aptitude!M:M,"ดี"))</f>
        <v>0</v>
      </c>
      <c r="Y27" s="122">
        <f>IF(B27="","",COUNTIFS(p7aptitude!C:C,key!X4,p7aptitude!M:M,"ผ่าน"))</f>
        <v>0</v>
      </c>
      <c r="Z27" s="123">
        <f>IF(B27="","",COUNTIFS(p7aptitude!C:C,key!X4,p7aptitude!M:M,"ไม่ผ่าน"))</f>
        <v>0</v>
      </c>
      <c r="AA27" s="105" t="str">
        <f>IF(B27="","",IF(SUM(O27:R27)&lt;&gt;D27," จำนวน นร. -คุณลักษณะ ไม่ตรงกับ จำนวนเกรด ",IF(SUM(S27:V27)&lt;&gt;D27," จำนวน นร."&amp;key!X7&amp;" -อ่าน คิด จำนวนเกรด ",IF(SUM(W27:Z27)&lt;&gt;D27,"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28" spans="1:27" s="25" customFormat="1" ht="22.5" customHeight="1" thickBot="1" x14ac:dyDescent="0.6">
      <c r="A28" s="209"/>
      <c r="B28" s="207"/>
      <c r="C28" s="106" t="str">
        <f>IF(B27="","","ร้อยละ")</f>
        <v>ร้อยละ</v>
      </c>
      <c r="D28" s="107" t="e">
        <f>IF($B$27="","",SUM(E28:N28))</f>
        <v>#DIV/0!</v>
      </c>
      <c r="E28" s="127"/>
      <c r="F28" s="109"/>
      <c r="G28" s="109"/>
      <c r="H28" s="109"/>
      <c r="I28" s="109"/>
      <c r="J28" s="110"/>
      <c r="K28" s="108" t="e">
        <f t="shared" ref="G28:N28" si="27">IF($B$27="","",(K27*100)/$D$27)</f>
        <v>#DIV/0!</v>
      </c>
      <c r="L28" s="109" t="e">
        <f t="shared" si="27"/>
        <v>#DIV/0!</v>
      </c>
      <c r="M28" s="109" t="e">
        <f t="shared" si="27"/>
        <v>#DIV/0!</v>
      </c>
      <c r="N28" s="120" t="e">
        <f t="shared" si="27"/>
        <v>#DIV/0!</v>
      </c>
      <c r="O28" s="128" t="e">
        <f t="shared" ref="O28" si="28">IF($B$27="","",(O27*100)/$D$27)</f>
        <v>#DIV/0!</v>
      </c>
      <c r="P28" s="129" t="e">
        <f t="shared" ref="P28" si="29">IF($B$27="","",(P27*100)/$D$27)</f>
        <v>#DIV/0!</v>
      </c>
      <c r="Q28" s="129" t="e">
        <f t="shared" ref="Q28" si="30">IF($B$27="","",(Q27*100)/$D$27)</f>
        <v>#DIV/0!</v>
      </c>
      <c r="R28" s="113" t="e">
        <f t="shared" ref="R28" si="31">IF($B$27="","",(R27*100)/$D$27)</f>
        <v>#DIV/0!</v>
      </c>
      <c r="S28" s="128" t="e">
        <f t="shared" ref="S28" si="32">IF($B$27="","",(S27*100)/$D$27)</f>
        <v>#DIV/0!</v>
      </c>
      <c r="T28" s="129" t="e">
        <f t="shared" ref="T28" si="33">IF($B$27="","",(T27*100)/$D$27)</f>
        <v>#DIV/0!</v>
      </c>
      <c r="U28" s="129" t="e">
        <f t="shared" ref="U28" si="34">IF($B$27="","",(U27*100)/$D$27)</f>
        <v>#DIV/0!</v>
      </c>
      <c r="V28" s="113" t="e">
        <f t="shared" ref="V28" si="35">IF($B$27="","",(V27*100)/$D$27)</f>
        <v>#DIV/0!</v>
      </c>
      <c r="W28" s="128" t="e">
        <f t="shared" ref="W28" si="36">IF($B$27="","",(W27*100)/$D$27)</f>
        <v>#DIV/0!</v>
      </c>
      <c r="X28" s="129" t="e">
        <f t="shared" ref="X28" si="37">IF($B$27="","",(X27*100)/$D$27)</f>
        <v>#DIV/0!</v>
      </c>
      <c r="Y28" s="129" t="e">
        <f t="shared" ref="Y28" si="38">IF($B$27="","",(Y27*100)/$D$27)</f>
        <v>#DIV/0!</v>
      </c>
      <c r="Z28" s="113" t="e">
        <f t="shared" ref="Z28" si="39">IF($B$27="","",(Z27*100)/$D$27)</f>
        <v>#DIV/0!</v>
      </c>
      <c r="AA28" s="105"/>
    </row>
    <row r="29" spans="1:27" s="25" customFormat="1" ht="22.5" customHeight="1" x14ac:dyDescent="0.55000000000000004">
      <c r="A29" s="208" t="str">
        <f>IF(B29="","","ม."&amp;$L$10&amp;IF($L$10="","","/"))</f>
        <v>ม.1/</v>
      </c>
      <c r="B29" s="206" t="s">
        <v>1555</v>
      </c>
      <c r="C29" s="130" t="str">
        <f>IF(B29="","","จำนวน")</f>
        <v>จำนวน</v>
      </c>
      <c r="D29" s="131">
        <f>IF($B$29="","",SUM(E29:N29))</f>
        <v>0</v>
      </c>
      <c r="E29" s="124"/>
      <c r="F29" s="125"/>
      <c r="G29" s="125"/>
      <c r="H29" s="125"/>
      <c r="I29" s="125"/>
      <c r="J29" s="132"/>
      <c r="K29" s="124"/>
      <c r="L29" s="125"/>
      <c r="M29" s="125"/>
      <c r="N29" s="126"/>
      <c r="O29" s="95"/>
      <c r="P29" s="96"/>
      <c r="Q29" s="96"/>
      <c r="R29" s="98"/>
      <c r="S29" s="95"/>
      <c r="T29" s="96"/>
      <c r="U29" s="96"/>
      <c r="V29" s="98"/>
      <c r="W29" s="114">
        <f>IF(B29="","",COUNTIFS(p7aptitude!C:C,key!X5,p7aptitude!M:M,"ดีเยี่ยม"))</f>
        <v>32</v>
      </c>
      <c r="X29" s="115">
        <f>IF(B29="","",COUNTIFS(p7aptitude!C:C,key!X5,p7aptitude!M:M,"ดี"))</f>
        <v>0</v>
      </c>
      <c r="Y29" s="115">
        <f>IF(B29="","",COUNTIFS(p7aptitude!C:C,key!X5,p7aptitude!M:M,"ผ่าน"))</f>
        <v>0</v>
      </c>
      <c r="Z29" s="116">
        <f>IF(B29="","",COUNTIFS(p7aptitude!C:C,key!X5,p7aptitude!M:M,"ไม่ผ่าน"))</f>
        <v>0</v>
      </c>
      <c r="AA29" s="105" t="str">
        <f>IF(B29="","",IF(SUM(O29:R29)&lt;&gt;D29," จำนวน นร. -คุณลักษณะ ไม่ตรงกับ จำนวนเกรด ",IF(SUM(S29:V29)&lt;&gt;D29," จำนวน นร."&amp;key!X9&amp;" -อ่าน คิด จำนวนเกรด ",IF(SUM(W29:Z29)&lt;&gt;D29,"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30" spans="1:27" s="25" customFormat="1" ht="22.5" customHeight="1" thickBot="1" x14ac:dyDescent="0.6">
      <c r="A30" s="209"/>
      <c r="B30" s="207"/>
      <c r="C30" s="133" t="str">
        <f>IF(B29="","","ร้อยละ")</f>
        <v>ร้อยละ</v>
      </c>
      <c r="D30" s="134" t="e">
        <f>IF($B$29="","",SUM(E30:N30))</f>
        <v>#DIV/0!</v>
      </c>
      <c r="E30" s="128"/>
      <c r="F30" s="129"/>
      <c r="G30" s="129"/>
      <c r="H30" s="129"/>
      <c r="I30" s="129"/>
      <c r="J30" s="112"/>
      <c r="K30" s="128" t="e">
        <f t="shared" ref="G30:N30" si="40">IF($B$29="","",(K29*100)/$D$29)</f>
        <v>#DIV/0!</v>
      </c>
      <c r="L30" s="129" t="e">
        <f t="shared" si="40"/>
        <v>#DIV/0!</v>
      </c>
      <c r="M30" s="129" t="e">
        <f t="shared" si="40"/>
        <v>#DIV/0!</v>
      </c>
      <c r="N30" s="113" t="e">
        <f t="shared" si="40"/>
        <v>#DIV/0!</v>
      </c>
      <c r="O30" s="108" t="e">
        <f t="shared" ref="O30" si="41">IF($B$29="","",(O29*100)/$D$29)</f>
        <v>#DIV/0!</v>
      </c>
      <c r="P30" s="109" t="e">
        <f t="shared" ref="P30" si="42">IF($B$29="","",(P29*100)/$D$29)</f>
        <v>#DIV/0!</v>
      </c>
      <c r="Q30" s="109" t="e">
        <f t="shared" ref="Q30" si="43">IF($B$29="","",(Q29*100)/$D$29)</f>
        <v>#DIV/0!</v>
      </c>
      <c r="R30" s="120" t="e">
        <f t="shared" ref="R30" si="44">IF($B$29="","",(R29*100)/$D$29)</f>
        <v>#DIV/0!</v>
      </c>
      <c r="S30" s="108" t="e">
        <f t="shared" ref="S30" si="45">IF($B$29="","",(S29*100)/$D$29)</f>
        <v>#DIV/0!</v>
      </c>
      <c r="T30" s="109" t="e">
        <f t="shared" ref="T30" si="46">IF($B$29="","",(T29*100)/$D$29)</f>
        <v>#DIV/0!</v>
      </c>
      <c r="U30" s="109" t="e">
        <f t="shared" ref="U30" si="47">IF($B$29="","",(U29*100)/$D$29)</f>
        <v>#DIV/0!</v>
      </c>
      <c r="V30" s="120" t="e">
        <f t="shared" ref="V30" si="48">IF($B$29="","",(V29*100)/$D$29)</f>
        <v>#DIV/0!</v>
      </c>
      <c r="W30" s="108" t="e">
        <f t="shared" ref="W30" si="49">IF($B$29="","",(W29*100)/$D$29)</f>
        <v>#DIV/0!</v>
      </c>
      <c r="X30" s="109" t="e">
        <f t="shared" ref="X30" si="50">IF($B$29="","",(X29*100)/$D$29)</f>
        <v>#DIV/0!</v>
      </c>
      <c r="Y30" s="109" t="e">
        <f t="shared" ref="Y30" si="51">IF($B$29="","",(Y29*100)/$D$29)</f>
        <v>#DIV/0!</v>
      </c>
      <c r="Z30" s="120" t="e">
        <f t="shared" ref="Z30" si="52">IF($B$29="","",(Z29*100)/$D$29)</f>
        <v>#DIV/0!</v>
      </c>
      <c r="AA30" s="105"/>
    </row>
    <row r="31" spans="1:27" s="25" customFormat="1" ht="22.5" customHeight="1" x14ac:dyDescent="0.55000000000000004">
      <c r="A31" s="208" t="str">
        <f>IF(B31="","","ม."&amp;$L$10&amp;IF($L$10="","","/"))</f>
        <v>ม.1/</v>
      </c>
      <c r="B31" s="206" t="s">
        <v>1556</v>
      </c>
      <c r="C31" s="93" t="str">
        <f>IF(B31="","","จำนวน")</f>
        <v>จำนวน</v>
      </c>
      <c r="D31" s="94">
        <f>IF($B$31="","",SUM(E31:N31))</f>
        <v>0</v>
      </c>
      <c r="E31" s="95"/>
      <c r="F31" s="96"/>
      <c r="G31" s="96"/>
      <c r="H31" s="96"/>
      <c r="I31" s="96"/>
      <c r="J31" s="97"/>
      <c r="K31" s="95"/>
      <c r="L31" s="96"/>
      <c r="M31" s="96"/>
      <c r="N31" s="98"/>
      <c r="O31" s="95"/>
      <c r="P31" s="96"/>
      <c r="Q31" s="96"/>
      <c r="R31" s="98"/>
      <c r="S31" s="135"/>
      <c r="T31" s="125"/>
      <c r="U31" s="125"/>
      <c r="V31" s="132"/>
      <c r="W31" s="114">
        <f>IF(B31="","",COUNTIFS(p7aptitude!C:C,key!X6,p7aptitude!M:M,"ดีเยี่ยม"))</f>
        <v>29</v>
      </c>
      <c r="X31" s="115">
        <f>IF(B31="","",COUNTIFS(p7aptitude!C:C,key!X6,p7aptitude!M:M,"ดี"))</f>
        <v>0</v>
      </c>
      <c r="Y31" s="115">
        <f>IF(B31="","",COUNTIFS(p7aptitude!C:C,key!X6,p7aptitude!M:M,"ผ่าน"))</f>
        <v>0</v>
      </c>
      <c r="Z31" s="116">
        <f>IF(B31="","",COUNTIFS(p7aptitude!C:C,key!X6,p7aptitude!M:M,"ไม่ผ่าน"))</f>
        <v>0</v>
      </c>
      <c r="AA31" s="105" t="str">
        <f>IF(B31="","",IF(SUM(O31:R31)&lt;&gt;D31," จำนวน นร. -คุณลักษณะ ไม่ตรงกับ จำนวนเกรด ",IF(SUM(S31:V31)&lt;&gt;D31," จำนวน นร."&amp;key!X11&amp;" -อ่าน คิด จำนวนเกรด ",IF(SUM(W31:Z31)&lt;&gt;D31,"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32" spans="1:27" s="25" customFormat="1" ht="22.5" customHeight="1" thickBot="1" x14ac:dyDescent="0.6">
      <c r="A32" s="209"/>
      <c r="B32" s="207"/>
      <c r="C32" s="106" t="str">
        <f>IF(B31="","","ร้อยละ")</f>
        <v>ร้อยละ</v>
      </c>
      <c r="D32" s="107" t="e">
        <f>IF($B$31="","",SUM(E32:N32))</f>
        <v>#DIV/0!</v>
      </c>
      <c r="E32" s="108"/>
      <c r="F32" s="109"/>
      <c r="G32" s="109"/>
      <c r="H32" s="109"/>
      <c r="I32" s="109"/>
      <c r="J32" s="110"/>
      <c r="K32" s="108" t="e">
        <f t="shared" ref="G32:N32" si="53">IF($B$31="","",(K31*100)/$D$31)</f>
        <v>#DIV/0!</v>
      </c>
      <c r="L32" s="109" t="e">
        <f t="shared" si="53"/>
        <v>#DIV/0!</v>
      </c>
      <c r="M32" s="109" t="e">
        <f t="shared" si="53"/>
        <v>#DIV/0!</v>
      </c>
      <c r="N32" s="120" t="e">
        <f t="shared" si="53"/>
        <v>#DIV/0!</v>
      </c>
      <c r="O32" s="127" t="e">
        <f t="shared" ref="O32" si="54">IF($B$31="","",(O31*100)/$D$31)</f>
        <v>#DIV/0!</v>
      </c>
      <c r="P32" s="110" t="e">
        <f t="shared" ref="P32" si="55">IF($B$31="","",(P31*100)/$D$31)</f>
        <v>#DIV/0!</v>
      </c>
      <c r="Q32" s="110" t="e">
        <f t="shared" ref="Q32" si="56">IF($B$31="","",(Q31*100)/$D$31)</f>
        <v>#DIV/0!</v>
      </c>
      <c r="R32" s="120" t="e">
        <f t="shared" ref="R32" si="57">IF($B$31="","",(R31*100)/$D$31)</f>
        <v>#DIV/0!</v>
      </c>
      <c r="S32" s="136" t="e">
        <f t="shared" ref="S32" si="58">IF($B$31="","",(S31*100)/$D$31)</f>
        <v>#DIV/0!</v>
      </c>
      <c r="T32" s="110" t="e">
        <f t="shared" ref="T32" si="59">IF($B$31="","",(T31*100)/$D$31)</f>
        <v>#DIV/0!</v>
      </c>
      <c r="U32" s="110" t="e">
        <f t="shared" ref="U32" si="60">IF($B$31="","",(U31*100)/$D$31)</f>
        <v>#DIV/0!</v>
      </c>
      <c r="V32" s="110" t="e">
        <f t="shared" ref="V32" si="61">IF($B$31="","",(V31*100)/$D$31)</f>
        <v>#DIV/0!</v>
      </c>
      <c r="W32" s="127" t="e">
        <f t="shared" ref="W32" si="62">IF($B$31="","",(W31*100)/$D$31)</f>
        <v>#DIV/0!</v>
      </c>
      <c r="X32" s="110" t="e">
        <f t="shared" ref="X32" si="63">IF($B$31="","",(X31*100)/$D$31)</f>
        <v>#DIV/0!</v>
      </c>
      <c r="Y32" s="110" t="e">
        <f t="shared" ref="Y32" si="64">IF($B$31="","",(Y31*100)/$D$31)</f>
        <v>#DIV/0!</v>
      </c>
      <c r="Z32" s="120" t="e">
        <f t="shared" ref="Z32" si="65">IF($B$31="","",(Z31*100)/$D$31)</f>
        <v>#DIV/0!</v>
      </c>
      <c r="AA32" s="105"/>
    </row>
    <row r="33" spans="1:27" s="25" customFormat="1" ht="22.5" customHeight="1" x14ac:dyDescent="0.55000000000000004">
      <c r="A33" s="208" t="str">
        <f>IF(B33="","","ม."&amp;$L$10&amp;IF($L$10="","","/"))</f>
        <v>ม.1/</v>
      </c>
      <c r="B33" s="206" t="s">
        <v>2320</v>
      </c>
      <c r="C33" s="93" t="str">
        <f>IF(B33="","","จำนวน")</f>
        <v>จำนวน</v>
      </c>
      <c r="D33" s="175">
        <f>IF($B$33="","",SUM(E33:N33))</f>
        <v>0</v>
      </c>
      <c r="E33" s="99"/>
      <c r="F33" s="100"/>
      <c r="G33" s="100"/>
      <c r="H33" s="100"/>
      <c r="I33" s="100"/>
      <c r="J33" s="399"/>
      <c r="K33" s="99"/>
      <c r="L33" s="100"/>
      <c r="M33" s="100"/>
      <c r="N33" s="101"/>
      <c r="O33" s="99"/>
      <c r="P33" s="100"/>
      <c r="Q33" s="100"/>
      <c r="R33" s="101"/>
      <c r="S33" s="99"/>
      <c r="T33" s="100"/>
      <c r="U33" s="100"/>
      <c r="V33" s="101"/>
      <c r="W33" s="169">
        <f>IF(B33="","",COUNTIFS(p7aptitude!C:C,key!X7,p7aptitude!M:M,"ดีเยี่ยม"))</f>
        <v>5</v>
      </c>
      <c r="X33" s="170">
        <f>IF(B33="","",COUNTIFS(p7aptitude!C:C,key!X7,p7aptitude!M:M,"ดี"))</f>
        <v>0</v>
      </c>
      <c r="Y33" s="170">
        <f>IF(B33="","",COUNTIFS(p7aptitude!C:C,key!X8,p7aptitude!M:M,"ผ่าน"))</f>
        <v>0</v>
      </c>
      <c r="Z33" s="171">
        <f>IF(B33="","",COUNTIFS(p7aptitude!C:C,key!X8,p7aptitude!M:M,"ไม่ผ่าน"))</f>
        <v>0</v>
      </c>
      <c r="AA33" s="163" t="str">
        <f>IF(B33="","",IF(SUM(O33:R33)&lt;&gt;D33," จำนวน นร. -คุณลักษณะ ไม่ตรงกับ จำนวนเกรด ",IF(SUM(S33:V33)&lt;&gt;D33," จำนวน นร."&amp;key!X13&amp;" -อ่าน คิด จำนวนเกรด ",IF(SUM(W33:Z33)&lt;&gt;D33," จำนวน นร. -สมรรถนะ ไม่ตรงกับ จำนวนเกรด ",""))))</f>
        <v xml:space="preserve"> จำนวน นร. -สมรรถนะ ไม่ตรงกับ จำนวนเกรด </v>
      </c>
    </row>
    <row r="34" spans="1:27" s="25" customFormat="1" ht="22.5" customHeight="1" thickBot="1" x14ac:dyDescent="0.6">
      <c r="A34" s="209"/>
      <c r="B34" s="207"/>
      <c r="C34" s="106" t="str">
        <f>IF(B33="","","ร้อยละ")</f>
        <v>ร้อยละ</v>
      </c>
      <c r="D34" s="176" t="e">
        <f>IF($B$33="","",SUM(E34:N34))</f>
        <v>#DIV/0!</v>
      </c>
      <c r="E34" s="108"/>
      <c r="F34" s="109"/>
      <c r="G34" s="109"/>
      <c r="H34" s="109"/>
      <c r="I34" s="109"/>
      <c r="J34" s="110"/>
      <c r="K34" s="108" t="e">
        <f t="shared" ref="F34:M34" si="66">IF($B$33="","",(K33*100)/$D$33)</f>
        <v>#DIV/0!</v>
      </c>
      <c r="L34" s="109" t="e">
        <f t="shared" si="66"/>
        <v>#DIV/0!</v>
      </c>
      <c r="M34" s="109" t="e">
        <f t="shared" si="66"/>
        <v>#DIV/0!</v>
      </c>
      <c r="N34" s="120" t="e">
        <f>IF($B$33="","",(N33*100)/$D$33)</f>
        <v>#DIV/0!</v>
      </c>
      <c r="O34" s="108" t="e">
        <f>IF($B$33="","",(O33*100)/$D$33)</f>
        <v>#DIV/0!</v>
      </c>
      <c r="P34" s="109" t="e">
        <f t="shared" ref="P34:Q34" si="67">IF($B$33="","",(P33*100)/$D$33)</f>
        <v>#DIV/0!</v>
      </c>
      <c r="Q34" s="109" t="e">
        <f t="shared" si="67"/>
        <v>#DIV/0!</v>
      </c>
      <c r="R34" s="120" t="e">
        <f>IF($B$33="","",(R33*100)/$D$33)</f>
        <v>#DIV/0!</v>
      </c>
      <c r="S34" s="108" t="e">
        <f>IF($B$33="","",(S33*100)/$D$33)</f>
        <v>#DIV/0!</v>
      </c>
      <c r="T34" s="109" t="e">
        <f t="shared" ref="T34:V34" si="68">IF($B$33="","",(T33*100)/$D$33)</f>
        <v>#DIV/0!</v>
      </c>
      <c r="U34" s="109" t="e">
        <f t="shared" si="68"/>
        <v>#DIV/0!</v>
      </c>
      <c r="V34" s="120" t="e">
        <f t="shared" si="68"/>
        <v>#DIV/0!</v>
      </c>
      <c r="W34" s="108" t="e">
        <f>IF($B$33="","",(W33*100)/$D$33)</f>
        <v>#DIV/0!</v>
      </c>
      <c r="X34" s="109" t="e">
        <f t="shared" ref="X34:Y34" si="69">IF($B$33="","",(X33*100)/$D$33)</f>
        <v>#DIV/0!</v>
      </c>
      <c r="Y34" s="109" t="e">
        <f t="shared" si="69"/>
        <v>#DIV/0!</v>
      </c>
      <c r="Z34" s="120" t="e">
        <f>IF($B$33="","",(Z33*100)/$D$33)</f>
        <v>#DIV/0!</v>
      </c>
      <c r="AA34" s="163"/>
    </row>
    <row r="35" spans="1:27" ht="21.75" customHeight="1" x14ac:dyDescent="0.55000000000000004">
      <c r="A35" s="178" t="s">
        <v>42</v>
      </c>
      <c r="B35" s="179"/>
      <c r="C35" s="180"/>
      <c r="D35" s="137">
        <f>SUM(D21,D23,D25,D27,D29,D31,D33)</f>
        <v>0</v>
      </c>
      <c r="E35" s="172">
        <f>E21+E23+E25+E27+E29+E31+E33</f>
        <v>0</v>
      </c>
      <c r="F35" s="173">
        <f t="shared" ref="F35:Z35" si="70">F21+F23+F25+F27+F29+F31+F33</f>
        <v>0</v>
      </c>
      <c r="G35" s="173">
        <f t="shared" si="70"/>
        <v>0</v>
      </c>
      <c r="H35" s="173">
        <f t="shared" si="70"/>
        <v>0</v>
      </c>
      <c r="I35" s="173">
        <f t="shared" si="70"/>
        <v>0</v>
      </c>
      <c r="J35" s="173">
        <f t="shared" si="70"/>
        <v>0</v>
      </c>
      <c r="K35" s="173">
        <f t="shared" si="70"/>
        <v>0</v>
      </c>
      <c r="L35" s="173">
        <f t="shared" si="70"/>
        <v>0</v>
      </c>
      <c r="M35" s="173">
        <f t="shared" si="70"/>
        <v>0</v>
      </c>
      <c r="N35" s="174">
        <f t="shared" si="70"/>
        <v>0</v>
      </c>
      <c r="O35" s="172">
        <f t="shared" si="70"/>
        <v>0</v>
      </c>
      <c r="P35" s="173">
        <f t="shared" si="70"/>
        <v>0</v>
      </c>
      <c r="Q35" s="173">
        <f t="shared" si="70"/>
        <v>0</v>
      </c>
      <c r="R35" s="174">
        <f t="shared" si="70"/>
        <v>0</v>
      </c>
      <c r="S35" s="172">
        <f t="shared" si="70"/>
        <v>0</v>
      </c>
      <c r="T35" s="173">
        <f t="shared" si="70"/>
        <v>0</v>
      </c>
      <c r="U35" s="173">
        <f t="shared" si="70"/>
        <v>0</v>
      </c>
      <c r="V35" s="174">
        <f t="shared" si="70"/>
        <v>0</v>
      </c>
      <c r="W35" s="172">
        <f t="shared" si="70"/>
        <v>168</v>
      </c>
      <c r="X35" s="173">
        <f t="shared" si="70"/>
        <v>0</v>
      </c>
      <c r="Y35" s="173">
        <f t="shared" si="70"/>
        <v>0</v>
      </c>
      <c r="Z35" s="174">
        <f t="shared" si="70"/>
        <v>0</v>
      </c>
      <c r="AA35" s="138"/>
    </row>
    <row r="36" spans="1:27" ht="21.75" customHeight="1" thickBot="1" x14ac:dyDescent="0.6">
      <c r="A36" s="181" t="s">
        <v>1551</v>
      </c>
      <c r="B36" s="182"/>
      <c r="C36" s="183"/>
      <c r="D36" s="139" t="str">
        <f>IF(D35=0,"",SUM(E36:N36))</f>
        <v/>
      </c>
      <c r="E36" s="164" t="str">
        <f>IFERROR((E35*100)/$D$35,"")</f>
        <v/>
      </c>
      <c r="F36" s="165" t="str">
        <f>IFERROR((F35*100)/$D$35,"")</f>
        <v/>
      </c>
      <c r="G36" s="165" t="str">
        <f t="shared" ref="G36:M36" si="71">IFERROR((G35*100)/$D$35,"")</f>
        <v/>
      </c>
      <c r="H36" s="165" t="str">
        <f t="shared" si="71"/>
        <v/>
      </c>
      <c r="I36" s="165" t="str">
        <f t="shared" si="71"/>
        <v/>
      </c>
      <c r="J36" s="165" t="str">
        <f t="shared" si="71"/>
        <v/>
      </c>
      <c r="K36" s="165" t="str">
        <f t="shared" si="71"/>
        <v/>
      </c>
      <c r="L36" s="165" t="str">
        <f t="shared" si="71"/>
        <v/>
      </c>
      <c r="M36" s="165" t="str">
        <f t="shared" si="71"/>
        <v/>
      </c>
      <c r="N36" s="166" t="str">
        <f t="shared" ref="N36" si="72">IFERROR((N35*100)/$D$35,"")</f>
        <v/>
      </c>
      <c r="O36" s="167" t="str">
        <f>IFERROR((O35*100)/$D$35,"")</f>
        <v/>
      </c>
      <c r="P36" s="168" t="str">
        <f t="shared" ref="P36" si="73">IFERROR((P35*100)/$D$35,"")</f>
        <v/>
      </c>
      <c r="Q36" s="168" t="str">
        <f t="shared" ref="Q36" si="74">IFERROR((Q35*100)/$D$35,"")</f>
        <v/>
      </c>
      <c r="R36" s="166" t="str">
        <f t="shared" ref="R36" si="75">IFERROR((R35*100)/$D$35,"")</f>
        <v/>
      </c>
      <c r="S36" s="167" t="str">
        <f t="shared" ref="S36" si="76">IFERROR((S35*100)/$D$35,"")</f>
        <v/>
      </c>
      <c r="T36" s="168" t="str">
        <f t="shared" ref="T36" si="77">IFERROR((T35*100)/$D$35,"")</f>
        <v/>
      </c>
      <c r="U36" s="168" t="str">
        <f t="shared" ref="U36" si="78">IFERROR((U35*100)/$D$35,"")</f>
        <v/>
      </c>
      <c r="V36" s="166" t="str">
        <f t="shared" ref="V36" si="79">IFERROR((V35*100)/$D$35,"")</f>
        <v/>
      </c>
      <c r="W36" s="167" t="str">
        <f>IFERROR((W35*100)/$D$35,"")</f>
        <v/>
      </c>
      <c r="X36" s="168" t="str">
        <f t="shared" ref="X36" si="80">IFERROR((X35*100)/$D$35,"")</f>
        <v/>
      </c>
      <c r="Y36" s="168" t="str">
        <f t="shared" ref="Y36" si="81">IFERROR((Y35*100)/$D$35,"")</f>
        <v/>
      </c>
      <c r="Z36" s="166" t="str">
        <f t="shared" ref="Z36" si="82">IFERROR((Z35*100)/$D$35,"")</f>
        <v/>
      </c>
      <c r="AA36" s="140"/>
    </row>
    <row r="37" spans="1:27" ht="7.5" customHeight="1" x14ac:dyDescent="0.55000000000000004">
      <c r="A37" s="177"/>
      <c r="B37" s="177"/>
      <c r="C37" s="177"/>
      <c r="D37" s="177"/>
      <c r="E37" s="177"/>
      <c r="F37" s="177"/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90"/>
      <c r="AA37" s="190"/>
    </row>
    <row r="38" spans="1:27" ht="11.25" customHeight="1" x14ac:dyDescent="0.5500000000000000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90"/>
      <c r="Q38" s="190"/>
      <c r="R38" s="190"/>
      <c r="S38" s="190"/>
      <c r="T38" s="16"/>
      <c r="U38" s="16"/>
      <c r="V38" s="16"/>
      <c r="W38" s="16"/>
      <c r="X38" s="16"/>
      <c r="Y38" s="16"/>
      <c r="Z38" s="16"/>
      <c r="AA38" s="16"/>
    </row>
    <row r="39" spans="1:27" ht="24" x14ac:dyDescent="0.55000000000000004">
      <c r="A39" s="91" t="s">
        <v>27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90"/>
      <c r="Q39" s="190"/>
      <c r="R39" s="190"/>
      <c r="S39" s="190"/>
      <c r="T39" s="16"/>
      <c r="U39" s="16"/>
      <c r="V39" s="16"/>
      <c r="W39" s="16"/>
      <c r="X39" s="16"/>
      <c r="Y39" s="16"/>
      <c r="Z39" s="16"/>
      <c r="AA39" s="16"/>
    </row>
    <row r="40" spans="1:27" ht="3.75" customHeight="1" x14ac:dyDescent="0.5500000000000000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ht="3.75" customHeight="1" x14ac:dyDescent="0.5500000000000000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spans="1:27" ht="22.5" customHeight="1" x14ac:dyDescent="0.55000000000000004">
      <c r="A42" s="16"/>
      <c r="B42" s="16"/>
      <c r="C42" s="16"/>
      <c r="D42" s="16"/>
      <c r="E42" s="16"/>
      <c r="F42" s="10"/>
      <c r="G42" s="16" t="s">
        <v>28</v>
      </c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26" t="s">
        <v>21</v>
      </c>
      <c r="W42" s="16"/>
      <c r="X42" s="16"/>
      <c r="Y42" s="16"/>
      <c r="Z42" s="16"/>
      <c r="AA42" s="16"/>
    </row>
    <row r="43" spans="1:27" ht="24" x14ac:dyDescent="0.55000000000000004">
      <c r="A43" s="16"/>
      <c r="B43" s="16"/>
      <c r="C43" s="16"/>
      <c r="D43" s="16"/>
      <c r="E43" s="16"/>
      <c r="F43" s="16"/>
      <c r="G43" s="16"/>
      <c r="H43" s="142"/>
      <c r="I43" s="142"/>
      <c r="J43" s="142"/>
      <c r="K43" s="143" t="s">
        <v>29</v>
      </c>
      <c r="L43" s="189" t="str">
        <f>E16</f>
        <v>----------เลือกรายชื่อ---------</v>
      </c>
      <c r="M43" s="189"/>
      <c r="N43" s="189"/>
      <c r="O43" s="189"/>
      <c r="P43" s="189"/>
      <c r="Q43" s="189"/>
      <c r="R43" s="189"/>
      <c r="S43" s="142" t="s">
        <v>30</v>
      </c>
      <c r="T43" s="142"/>
      <c r="U43" s="142"/>
      <c r="V43" s="16"/>
      <c r="W43" s="16"/>
      <c r="X43" s="16"/>
      <c r="Y43" s="16"/>
      <c r="Z43" s="16"/>
      <c r="AA43" s="16"/>
    </row>
    <row r="44" spans="1:27" ht="3.75" customHeight="1" x14ac:dyDescent="0.5500000000000000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</row>
    <row r="45" spans="1:27" ht="3.75" customHeight="1" x14ac:dyDescent="0.5500000000000000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</row>
    <row r="46" spans="1:27" ht="33" customHeight="1" x14ac:dyDescent="0.55000000000000004">
      <c r="A46" s="16"/>
      <c r="B46" s="16"/>
      <c r="C46" s="16"/>
      <c r="D46" s="16"/>
      <c r="E46" s="16"/>
      <c r="F46" s="10"/>
      <c r="G46" s="16" t="s">
        <v>28</v>
      </c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26" t="s">
        <v>31</v>
      </c>
      <c r="W46" s="16"/>
      <c r="X46" s="16"/>
      <c r="Y46" s="16"/>
      <c r="Z46" s="16"/>
      <c r="AA46" s="16"/>
    </row>
    <row r="47" spans="1:27" ht="24" x14ac:dyDescent="0.55000000000000004">
      <c r="A47" s="16"/>
      <c r="B47" s="16"/>
      <c r="C47" s="16"/>
      <c r="D47" s="16"/>
      <c r="E47" s="16"/>
      <c r="F47" s="16"/>
      <c r="G47" s="16"/>
      <c r="H47" s="142"/>
      <c r="I47" s="142"/>
      <c r="J47" s="142"/>
      <c r="K47" s="143" t="s">
        <v>29</v>
      </c>
      <c r="L47" s="189" t="str">
        <f>IF(p01pok!E12=key!F3,key!M3,IF(E12=key!F4,key!M4,IF(p01pok!E12=key!F5,key!M5,IF(p01pok!E12=key!F6,key!M6,IF(E12=key!F7,key!M7,IF(p01pok!E12=key!F8,key!M8,IF(p01pok!E12=key!F9,key!M9,IF(p01pok!E12=key!F10,key!M10,IF(p01pok!E12=key!F11,key!M11)))))))))</f>
        <v>นางนฤมล รัตนานุสรณ์</v>
      </c>
      <c r="M47" s="189"/>
      <c r="N47" s="189"/>
      <c r="O47" s="189"/>
      <c r="P47" s="189"/>
      <c r="Q47" s="189"/>
      <c r="R47" s="189"/>
      <c r="S47" s="142" t="s">
        <v>30</v>
      </c>
      <c r="T47" s="142"/>
      <c r="U47" s="142"/>
      <c r="V47" s="16"/>
      <c r="W47" s="16"/>
      <c r="X47" s="16"/>
      <c r="Y47" s="16"/>
      <c r="Z47" s="16"/>
      <c r="AA47" s="16"/>
    </row>
    <row r="48" spans="1:27" ht="3.75" customHeight="1" x14ac:dyDescent="0.5500000000000000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</row>
    <row r="49" spans="1:27" ht="3.75" customHeight="1" x14ac:dyDescent="0.5500000000000000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</row>
    <row r="50" spans="1:27" ht="33" customHeight="1" x14ac:dyDescent="0.55000000000000004">
      <c r="A50" s="16"/>
      <c r="B50" s="16"/>
      <c r="C50" s="16"/>
      <c r="D50" s="16"/>
      <c r="E50" s="16"/>
      <c r="F50" s="10"/>
      <c r="G50" s="16" t="s">
        <v>28</v>
      </c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26" t="s">
        <v>32</v>
      </c>
      <c r="W50" s="10"/>
      <c r="X50" s="16"/>
      <c r="Y50" s="16"/>
      <c r="Z50" s="16"/>
      <c r="AA50" s="16"/>
    </row>
    <row r="51" spans="1:27" ht="24" x14ac:dyDescent="0.55000000000000004">
      <c r="A51" s="16"/>
      <c r="B51" s="16"/>
      <c r="C51" s="16"/>
      <c r="D51" s="16"/>
      <c r="E51" s="16"/>
      <c r="F51" s="10"/>
      <c r="G51" s="16"/>
      <c r="H51" s="142"/>
      <c r="I51" s="142"/>
      <c r="J51" s="142"/>
      <c r="K51" s="143" t="s">
        <v>29</v>
      </c>
      <c r="L51" s="189" t="s">
        <v>129</v>
      </c>
      <c r="M51" s="189"/>
      <c r="N51" s="189"/>
      <c r="O51" s="189"/>
      <c r="P51" s="189"/>
      <c r="Q51" s="189"/>
      <c r="R51" s="189"/>
      <c r="S51" s="142" t="s">
        <v>30</v>
      </c>
      <c r="T51" s="142"/>
      <c r="U51" s="142"/>
      <c r="V51" s="10"/>
      <c r="W51" s="10"/>
      <c r="X51" s="16"/>
      <c r="Y51" s="16"/>
      <c r="Z51" s="16"/>
      <c r="AA51" s="16"/>
    </row>
    <row r="52" spans="1:27" ht="3.75" customHeight="1" x14ac:dyDescent="0.5500000000000000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</row>
    <row r="53" spans="1:27" ht="3.75" customHeight="1" x14ac:dyDescent="0.5500000000000000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</row>
    <row r="54" spans="1:27" ht="3.75" customHeight="1" x14ac:dyDescent="0.5500000000000000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</row>
    <row r="55" spans="1:27" ht="24" x14ac:dyDescent="0.55000000000000004">
      <c r="A55" s="91" t="s">
        <v>33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</row>
    <row r="56" spans="1:27" ht="3.75" customHeight="1" x14ac:dyDescent="0.5500000000000000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27" ht="22.5" customHeight="1" x14ac:dyDescent="0.55000000000000004">
      <c r="A57" s="16"/>
      <c r="B57" s="16"/>
      <c r="C57" s="16"/>
      <c r="D57" s="16"/>
      <c r="E57" s="16"/>
      <c r="F57" s="10"/>
      <c r="G57" s="16" t="s">
        <v>28</v>
      </c>
      <c r="H57" s="188" t="s">
        <v>134</v>
      </c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26" t="s">
        <v>110</v>
      </c>
      <c r="W57" s="10"/>
      <c r="X57" s="16"/>
      <c r="Y57" s="16"/>
      <c r="Z57" s="16"/>
      <c r="AA57" s="16"/>
    </row>
    <row r="58" spans="1:27" ht="24" x14ac:dyDescent="0.55000000000000004">
      <c r="A58" s="16"/>
      <c r="B58" s="16"/>
      <c r="C58" s="16"/>
      <c r="D58" s="16"/>
      <c r="E58" s="16"/>
      <c r="F58" s="10"/>
      <c r="G58" s="16"/>
      <c r="H58" s="142"/>
      <c r="I58" s="142"/>
      <c r="J58" s="142"/>
      <c r="K58" s="143" t="s">
        <v>29</v>
      </c>
      <c r="L58" s="189" t="s">
        <v>135</v>
      </c>
      <c r="M58" s="189"/>
      <c r="N58" s="189"/>
      <c r="O58" s="189"/>
      <c r="P58" s="189"/>
      <c r="Q58" s="189"/>
      <c r="R58" s="189"/>
      <c r="S58" s="142" t="s">
        <v>30</v>
      </c>
      <c r="T58" s="142"/>
      <c r="U58" s="142"/>
      <c r="V58" s="10"/>
      <c r="W58" s="10"/>
      <c r="X58" s="16"/>
      <c r="Y58" s="16"/>
      <c r="Z58" s="16"/>
      <c r="AA58" s="16"/>
    </row>
    <row r="59" spans="1:27" ht="3.75" customHeight="1" thickBot="1" x14ac:dyDescent="0.6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</row>
    <row r="60" spans="1:27" ht="33" customHeight="1" x14ac:dyDescent="0.55000000000000004">
      <c r="A60" s="16"/>
      <c r="B60" s="16"/>
      <c r="C60" s="16"/>
      <c r="D60" s="16"/>
      <c r="E60" s="16"/>
      <c r="F60" s="184"/>
      <c r="G60" s="185"/>
      <c r="H60" s="191" t="s">
        <v>34</v>
      </c>
      <c r="I60" s="193"/>
      <c r="J60" s="154"/>
      <c r="K60" s="184"/>
      <c r="L60" s="185"/>
      <c r="M60" s="191" t="s">
        <v>35</v>
      </c>
      <c r="N60" s="192"/>
      <c r="O60" s="16"/>
      <c r="P60" s="16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0"/>
    </row>
    <row r="61" spans="1:27" ht="24.75" thickBot="1" x14ac:dyDescent="0.6">
      <c r="A61" s="16"/>
      <c r="B61" s="16"/>
      <c r="C61" s="16"/>
      <c r="D61" s="16"/>
      <c r="E61" s="16"/>
      <c r="F61" s="186"/>
      <c r="G61" s="187"/>
      <c r="H61" s="191"/>
      <c r="I61" s="193"/>
      <c r="J61" s="154"/>
      <c r="K61" s="186"/>
      <c r="L61" s="187"/>
      <c r="M61" s="191"/>
      <c r="N61" s="192"/>
      <c r="O61" s="16"/>
      <c r="P61" s="16"/>
      <c r="Q61" s="16"/>
      <c r="R61" s="144" t="s">
        <v>29</v>
      </c>
      <c r="S61" s="189" t="s">
        <v>1540</v>
      </c>
      <c r="T61" s="189"/>
      <c r="U61" s="189"/>
      <c r="V61" s="189"/>
      <c r="W61" s="189"/>
      <c r="X61" s="189"/>
      <c r="Y61" s="189"/>
      <c r="Z61" s="26" t="s">
        <v>30</v>
      </c>
      <c r="AA61" s="16"/>
    </row>
    <row r="62" spans="1:27" ht="24" x14ac:dyDescent="0.55000000000000004">
      <c r="A62" s="16"/>
      <c r="B62" s="16"/>
      <c r="C62" s="16"/>
      <c r="D62" s="16"/>
      <c r="E62" s="16"/>
      <c r="F62" s="10"/>
      <c r="G62" s="10"/>
      <c r="K62" s="10"/>
      <c r="L62" s="10"/>
      <c r="O62" s="16"/>
      <c r="P62" s="16"/>
      <c r="Q62" s="190" t="s">
        <v>107</v>
      </c>
      <c r="R62" s="190"/>
      <c r="S62" s="190"/>
      <c r="T62" s="190"/>
      <c r="U62" s="190"/>
      <c r="V62" s="190"/>
      <c r="W62" s="190"/>
      <c r="X62" s="190"/>
      <c r="Y62" s="190"/>
      <c r="Z62" s="190"/>
      <c r="AA62" s="190"/>
    </row>
    <row r="63" spans="1:27" ht="24" x14ac:dyDescent="0.55000000000000004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90" t="s">
        <v>2325</v>
      </c>
      <c r="R63" s="190"/>
      <c r="S63" s="190"/>
      <c r="T63" s="190"/>
      <c r="U63" s="190"/>
      <c r="V63" s="190"/>
      <c r="W63" s="190"/>
      <c r="X63" s="190"/>
      <c r="Y63" s="190"/>
      <c r="Z63" s="190"/>
      <c r="AA63" s="190"/>
    </row>
    <row r="64" spans="1:27" ht="24" x14ac:dyDescent="0.55000000000000004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</row>
  </sheetData>
  <dataConsolidate/>
  <mergeCells count="73">
    <mergeCell ref="A33:A34"/>
    <mergeCell ref="B33:B34"/>
    <mergeCell ref="Y1:Z1"/>
    <mergeCell ref="P14:S14"/>
    <mergeCell ref="X14:Z14"/>
    <mergeCell ref="T14:V14"/>
    <mergeCell ref="B10:F10"/>
    <mergeCell ref="A8:Y8"/>
    <mergeCell ref="G10:K10"/>
    <mergeCell ref="V10:Z10"/>
    <mergeCell ref="E12:K12"/>
    <mergeCell ref="O12:V12"/>
    <mergeCell ref="Y12:Z12"/>
    <mergeCell ref="Q10:R10"/>
    <mergeCell ref="L10:M10"/>
    <mergeCell ref="A31:A32"/>
    <mergeCell ref="Z37:AA37"/>
    <mergeCell ref="R37:S37"/>
    <mergeCell ref="P38:Q38"/>
    <mergeCell ref="R38:S38"/>
    <mergeCell ref="P37:Q37"/>
    <mergeCell ref="T37:U37"/>
    <mergeCell ref="V37:Y37"/>
    <mergeCell ref="B31:B32"/>
    <mergeCell ref="A21:A22"/>
    <mergeCell ref="A23:A24"/>
    <mergeCell ref="A25:A26"/>
    <mergeCell ref="A27:A28"/>
    <mergeCell ref="A29:A30"/>
    <mergeCell ref="B21:B22"/>
    <mergeCell ref="B23:B24"/>
    <mergeCell ref="B25:B26"/>
    <mergeCell ref="B27:B28"/>
    <mergeCell ref="B29:B30"/>
    <mergeCell ref="C19:D20"/>
    <mergeCell ref="A19:B20"/>
    <mergeCell ref="E14:G14"/>
    <mergeCell ref="H14:I14"/>
    <mergeCell ref="K14:L14"/>
    <mergeCell ref="E16:AA16"/>
    <mergeCell ref="W19:Z19"/>
    <mergeCell ref="E19:N19"/>
    <mergeCell ref="O19:R19"/>
    <mergeCell ref="S19:V19"/>
    <mergeCell ref="W18:Z18"/>
    <mergeCell ref="S18:V18"/>
    <mergeCell ref="O18:R18"/>
    <mergeCell ref="Q63:AA63"/>
    <mergeCell ref="K60:L61"/>
    <mergeCell ref="P39:Q39"/>
    <mergeCell ref="R39:S39"/>
    <mergeCell ref="Q62:AA62"/>
    <mergeCell ref="M60:N61"/>
    <mergeCell ref="H42:U42"/>
    <mergeCell ref="H60:I61"/>
    <mergeCell ref="L51:R51"/>
    <mergeCell ref="H50:U50"/>
    <mergeCell ref="H46:U46"/>
    <mergeCell ref="L43:R43"/>
    <mergeCell ref="Q60:Z60"/>
    <mergeCell ref="F60:G61"/>
    <mergeCell ref="H57:U57"/>
    <mergeCell ref="L58:R58"/>
    <mergeCell ref="S61:Y61"/>
    <mergeCell ref="L47:R47"/>
    <mergeCell ref="A37:D37"/>
    <mergeCell ref="L37:M37"/>
    <mergeCell ref="N37:O37"/>
    <mergeCell ref="A35:C35"/>
    <mergeCell ref="A36:C36"/>
    <mergeCell ref="I37:K37"/>
    <mergeCell ref="G37:H37"/>
    <mergeCell ref="E37:F37"/>
  </mergeCells>
  <phoneticPr fontId="1" type="noConversion"/>
  <printOptions horizontalCentered="1"/>
  <pageMargins left="0.82" right="0.16" top="0.19685039370078741" bottom="0.19685039370078741" header="0" footer="0"/>
  <pageSetup paperSize="9" scale="74" pageOrder="overThenDown" orientation="portrait" cellComments="atEnd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="กรุณาเลือกหน่วยกิต" xr:uid="{00000000-0002-0000-0000-00000A000000}">
          <x14:formula1>
            <xm:f>key!$E$2:$E$7</xm:f>
          </x14:formula1>
          <xm:sqref>E14</xm:sqref>
        </x14:dataValidation>
        <x14:dataValidation type="list" allowBlank="1" showInputMessage="1" showErrorMessage="1" prompt="กรุณาเลือกระดับชั้น/ห้อง" xr:uid="{00000000-0002-0000-0000-000004000000}">
          <x14:formula1>
            <xm:f>key!$A$2:$A$9</xm:f>
          </x14:formula1>
          <xm:sqref>L10:M10</xm:sqref>
        </x14:dataValidation>
        <x14:dataValidation type="list" allowBlank="1" showInputMessage="1" showErrorMessage="1" xr:uid="{1C71988F-8938-4B7B-BB8B-C2DC40659EFE}">
          <x14:formula1>
            <xm:f>key!$B$2:$B$9</xm:f>
          </x14:formula1>
          <xm:sqref>B21:B34</xm:sqref>
        </x14:dataValidation>
        <x14:dataValidation type="list" allowBlank="1" showInputMessage="1" showErrorMessage="1" prompt="กรุณาเลือกกลุ่มสาระการเรียนรู้" xr:uid="{00000000-0002-0000-0000-000003000000}">
          <x14:formula1>
            <xm:f>key!$F$2:$F$11</xm:f>
          </x14:formula1>
          <xm:sqref>E12</xm:sqref>
        </x14:dataValidation>
        <x14:dataValidation type="list" allowBlank="1" showInputMessage="1" showErrorMessage="1" xr:uid="{48FADEEF-AC13-4734-A192-AF8D1FFA25AE}">
          <x14:formula1>
            <xm:f>key!$G$2:$G$62</xm:f>
          </x14:formula1>
          <xm:sqref>E16:AA16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  <pageSetUpPr fitToPage="1"/>
  </sheetPr>
  <dimension ref="A1:Z1001"/>
  <sheetViews>
    <sheetView showGridLines="0" workbookViewId="0">
      <selection activeCell="D5" sqref="D5"/>
    </sheetView>
  </sheetViews>
  <sheetFormatPr defaultColWidth="14.42578125" defaultRowHeight="15.75" customHeight="1" x14ac:dyDescent="0.35"/>
  <cols>
    <col min="1" max="1" width="4.85546875" style="145" customWidth="1"/>
    <col min="2" max="2" width="6.28515625" style="145" customWidth="1"/>
    <col min="3" max="3" width="7.28515625" style="145" customWidth="1"/>
    <col min="4" max="4" width="5.85546875" style="145" customWidth="1"/>
    <col min="5" max="5" width="1.7109375" style="145" customWidth="1"/>
    <col min="6" max="6" width="2.5703125" style="145" customWidth="1"/>
    <col min="7" max="7" width="6.7109375" style="145" customWidth="1"/>
    <col min="8" max="8" width="2.42578125" style="145" customWidth="1"/>
    <col min="9" max="9" width="4.5703125" style="145" customWidth="1"/>
    <col min="10" max="10" width="4.42578125" style="145" customWidth="1"/>
    <col min="11" max="11" width="4.5703125" style="145" customWidth="1"/>
    <col min="12" max="12" width="11.7109375" style="156" bestFit="1" customWidth="1"/>
    <col min="13" max="13" width="1.7109375" style="145" customWidth="1"/>
    <col min="14" max="16" width="4.42578125" style="145" customWidth="1"/>
    <col min="17" max="17" width="6.7109375" style="145" customWidth="1"/>
    <col min="18" max="18" width="6.28515625" style="145" customWidth="1"/>
    <col min="19" max="19" width="6.7109375" style="145" customWidth="1"/>
    <col min="20" max="25" width="4.42578125" style="145" customWidth="1"/>
    <col min="26" max="26" width="2.140625" style="145" customWidth="1"/>
    <col min="27" max="16384" width="14.42578125" style="145"/>
  </cols>
  <sheetData>
    <row r="1" spans="1:26" ht="16.5" customHeight="1" x14ac:dyDescent="0.55000000000000004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219"/>
      <c r="M1" s="219"/>
      <c r="N1" s="26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" x14ac:dyDescent="0.55000000000000004">
      <c r="A2" s="223" t="str">
        <f>key!I3</f>
        <v>คำอธิบายรายวิชา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</row>
    <row r="3" spans="1:26" ht="10.5" customHeight="1" x14ac:dyDescent="0.5500000000000000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44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4.75" customHeight="1" x14ac:dyDescent="0.55000000000000004">
      <c r="A4" s="9" t="s">
        <v>0</v>
      </c>
      <c r="B4" s="188" t="str">
        <f>p01pok!O12</f>
        <v>xxxxxxxxxxxxxxxxxx</v>
      </c>
      <c r="C4" s="221"/>
      <c r="D4" s="221"/>
      <c r="E4" s="221"/>
      <c r="F4" s="221"/>
      <c r="G4" s="221"/>
      <c r="H4" s="221"/>
      <c r="I4" s="221"/>
      <c r="J4" s="9" t="s">
        <v>1</v>
      </c>
      <c r="K4" s="10"/>
      <c r="L4" s="188" t="str">
        <f>p01pok!Y12</f>
        <v>xxxxxx</v>
      </c>
      <c r="M4" s="221"/>
      <c r="N4" s="221"/>
      <c r="O4" s="221"/>
      <c r="P4" s="9" t="s">
        <v>2</v>
      </c>
      <c r="Q4" s="10"/>
      <c r="R4" s="10"/>
      <c r="S4" s="188" t="str">
        <f>p01pok!E12</f>
        <v>กิจกรรมพัฒนาผู้เรียน</v>
      </c>
      <c r="T4" s="221"/>
      <c r="U4" s="221"/>
      <c r="V4" s="221"/>
      <c r="W4" s="221"/>
      <c r="X4" s="221"/>
      <c r="Y4" s="221"/>
      <c r="Z4" s="10"/>
    </row>
    <row r="5" spans="1:26" ht="27" customHeight="1" x14ac:dyDescent="0.55000000000000004">
      <c r="A5" s="9" t="s">
        <v>3</v>
      </c>
      <c r="B5" s="10"/>
      <c r="C5" s="10"/>
      <c r="D5" s="162">
        <f>p01pok!L10</f>
        <v>1</v>
      </c>
      <c r="E5" s="10"/>
      <c r="F5" s="10"/>
      <c r="G5" s="10"/>
      <c r="H5" s="10"/>
      <c r="I5" s="10"/>
      <c r="J5" s="10"/>
      <c r="K5" s="225" t="s">
        <v>5</v>
      </c>
      <c r="L5" s="225"/>
      <c r="M5" s="10"/>
      <c r="N5" s="146" t="str">
        <f>p01pok!Q10</f>
        <v>1</v>
      </c>
      <c r="O5" s="10"/>
      <c r="P5" s="10"/>
      <c r="Q5" s="10"/>
      <c r="R5" s="10"/>
      <c r="S5" s="9" t="s">
        <v>6</v>
      </c>
      <c r="T5" s="10"/>
      <c r="U5" s="222" t="str">
        <f>p01pok!V10</f>
        <v>2569</v>
      </c>
      <c r="V5" s="221"/>
      <c r="W5" s="221"/>
      <c r="X5" s="221"/>
      <c r="Y5" s="221"/>
      <c r="Z5" s="10"/>
    </row>
    <row r="6" spans="1:26" ht="28.5" customHeight="1" x14ac:dyDescent="0.55000000000000004">
      <c r="A6" s="9" t="s">
        <v>7</v>
      </c>
      <c r="B6" s="141">
        <f>p01pok!K14*20</f>
        <v>20</v>
      </c>
      <c r="C6" s="9" t="s">
        <v>8</v>
      </c>
      <c r="D6" s="10"/>
      <c r="E6" s="10"/>
      <c r="F6" s="10"/>
      <c r="G6" s="9" t="s">
        <v>9</v>
      </c>
      <c r="H6" s="10"/>
      <c r="I6" s="147">
        <f>p01pok!E14</f>
        <v>0</v>
      </c>
      <c r="J6" s="9" t="s">
        <v>10</v>
      </c>
      <c r="K6" s="9"/>
      <c r="L6" s="77" t="s">
        <v>11</v>
      </c>
      <c r="M6" s="10"/>
      <c r="N6" s="188" t="str">
        <f>p01pok!E16</f>
        <v>----------เลือกรายชื่อ---------</v>
      </c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10"/>
    </row>
    <row r="7" spans="1:26" ht="17.25" x14ac:dyDescent="0.4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55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</row>
    <row r="8" spans="1:26" ht="12.75" customHeight="1" x14ac:dyDescent="0.35">
      <c r="A8" s="220" t="s">
        <v>649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</row>
    <row r="9" spans="1:26" ht="15.75" customHeight="1" x14ac:dyDescent="0.35">
      <c r="A9" s="220"/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</row>
    <row r="10" spans="1:26" ht="15.75" customHeight="1" x14ac:dyDescent="0.35">
      <c r="A10" s="220"/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</row>
    <row r="11" spans="1:26" ht="15.75" customHeight="1" x14ac:dyDescent="0.35">
      <c r="A11" s="220"/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</row>
    <row r="12" spans="1:26" ht="15.75" customHeight="1" x14ac:dyDescent="0.35">
      <c r="A12" s="220"/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</row>
    <row r="13" spans="1:26" ht="15.75" customHeight="1" x14ac:dyDescent="0.35">
      <c r="A13" s="220"/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</row>
    <row r="14" spans="1:26" ht="15.75" customHeight="1" x14ac:dyDescent="0.35">
      <c r="A14" s="220"/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</row>
    <row r="15" spans="1:26" ht="15.75" customHeight="1" x14ac:dyDescent="0.35">
      <c r="A15" s="220"/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</row>
    <row r="16" spans="1:26" ht="15.75" customHeight="1" x14ac:dyDescent="0.35">
      <c r="A16" s="220"/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</row>
    <row r="17" spans="1:26" ht="15.75" customHeight="1" x14ac:dyDescent="0.35">
      <c r="A17" s="220"/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</row>
    <row r="18" spans="1:26" ht="15.75" customHeight="1" x14ac:dyDescent="0.35">
      <c r="A18" s="220"/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</row>
    <row r="19" spans="1:26" ht="15.75" customHeight="1" x14ac:dyDescent="0.35">
      <c r="A19" s="220"/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</row>
    <row r="20" spans="1:26" ht="14.25" customHeight="1" x14ac:dyDescent="0.35">
      <c r="A20" s="220"/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</row>
    <row r="21" spans="1:26" ht="14.25" customHeight="1" x14ac:dyDescent="0.35">
      <c r="A21" s="220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</row>
    <row r="22" spans="1:26" ht="14.25" customHeight="1" x14ac:dyDescent="0.35">
      <c r="A22" s="220"/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</row>
    <row r="23" spans="1:26" ht="14.25" customHeight="1" x14ac:dyDescent="0.35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</row>
    <row r="24" spans="1:26" ht="14.25" customHeight="1" x14ac:dyDescent="0.35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</row>
    <row r="25" spans="1:26" ht="14.25" customHeight="1" x14ac:dyDescent="0.35">
      <c r="A25" s="220"/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</row>
    <row r="26" spans="1:26" ht="14.25" customHeight="1" x14ac:dyDescent="0.35">
      <c r="A26" s="220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</row>
    <row r="27" spans="1:26" ht="14.25" customHeight="1" x14ac:dyDescent="0.35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</row>
    <row r="28" spans="1:26" ht="14.25" customHeight="1" x14ac:dyDescent="0.35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</row>
    <row r="29" spans="1:26" ht="14.25" customHeight="1" x14ac:dyDescent="0.35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</row>
    <row r="30" spans="1:26" ht="14.25" customHeight="1" x14ac:dyDescent="0.35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</row>
    <row r="31" spans="1:26" ht="14.25" customHeight="1" x14ac:dyDescent="0.35">
      <c r="A31" s="220"/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</row>
    <row r="32" spans="1:26" ht="14.25" customHeight="1" x14ac:dyDescent="0.35">
      <c r="A32" s="220"/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</row>
    <row r="33" spans="1:26" ht="14.25" customHeight="1" x14ac:dyDescent="0.35">
      <c r="A33" s="220"/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</row>
    <row r="34" spans="1:26" ht="14.25" customHeight="1" x14ac:dyDescent="0.35">
      <c r="A34" s="220"/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</row>
    <row r="35" spans="1:26" ht="14.25" customHeight="1" x14ac:dyDescent="0.35">
      <c r="A35" s="220"/>
      <c r="B35" s="220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</row>
    <row r="36" spans="1:26" ht="14.25" customHeight="1" x14ac:dyDescent="0.35">
      <c r="A36" s="220"/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</row>
    <row r="37" spans="1:26" ht="14.25" customHeight="1" x14ac:dyDescent="0.35">
      <c r="A37" s="220"/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</row>
    <row r="38" spans="1:26" ht="14.25" customHeight="1" x14ac:dyDescent="0.35">
      <c r="A38" s="220"/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</row>
    <row r="39" spans="1:26" ht="14.25" customHeight="1" x14ac:dyDescent="0.35">
      <c r="A39" s="220"/>
      <c r="B39" s="220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</row>
    <row r="40" spans="1:26" ht="14.25" customHeight="1" x14ac:dyDescent="0.35">
      <c r="A40" s="220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</row>
    <row r="41" spans="1:26" ht="14.25" customHeight="1" x14ac:dyDescent="0.35">
      <c r="A41" s="220"/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</row>
    <row r="42" spans="1:26" ht="14.25" customHeight="1" x14ac:dyDescent="0.35">
      <c r="A42" s="220"/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</row>
    <row r="43" spans="1:26" ht="14.25" customHeight="1" x14ac:dyDescent="0.35">
      <c r="A43" s="220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</row>
    <row r="44" spans="1:26" ht="14.25" customHeight="1" x14ac:dyDescent="0.35">
      <c r="A44" s="220"/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220"/>
      <c r="W44" s="220"/>
      <c r="X44" s="220"/>
      <c r="Y44" s="220"/>
      <c r="Z44" s="220"/>
    </row>
    <row r="45" spans="1:26" ht="14.25" customHeight="1" x14ac:dyDescent="0.35">
      <c r="A45" s="220"/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220"/>
      <c r="W45" s="220"/>
      <c r="X45" s="220"/>
      <c r="Y45" s="220"/>
      <c r="Z45" s="220"/>
    </row>
    <row r="46" spans="1:26" ht="14.25" customHeight="1" x14ac:dyDescent="0.35">
      <c r="A46" s="220"/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220"/>
      <c r="W46" s="220"/>
      <c r="X46" s="220"/>
      <c r="Y46" s="220"/>
      <c r="Z46" s="220"/>
    </row>
    <row r="47" spans="1:26" ht="14.25" customHeight="1" x14ac:dyDescent="0.35">
      <c r="A47" s="220"/>
      <c r="B47" s="220"/>
      <c r="C47" s="220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220"/>
      <c r="W47" s="220"/>
      <c r="X47" s="220"/>
      <c r="Y47" s="220"/>
      <c r="Z47" s="220"/>
    </row>
    <row r="48" spans="1:26" ht="14.25" customHeight="1" x14ac:dyDescent="0.35">
      <c r="A48" s="220"/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220"/>
      <c r="P48" s="220"/>
      <c r="Q48" s="220"/>
      <c r="R48" s="220"/>
      <c r="S48" s="220"/>
      <c r="T48" s="220"/>
      <c r="U48" s="220"/>
      <c r="V48" s="220"/>
      <c r="W48" s="220"/>
      <c r="X48" s="220"/>
      <c r="Y48" s="220"/>
      <c r="Z48" s="220"/>
    </row>
    <row r="49" spans="1:26" ht="14.25" customHeight="1" x14ac:dyDescent="0.35">
      <c r="A49" s="220"/>
      <c r="B49" s="220"/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  <c r="S49" s="220"/>
      <c r="T49" s="220"/>
      <c r="U49" s="220"/>
      <c r="V49" s="220"/>
      <c r="W49" s="220"/>
      <c r="X49" s="220"/>
      <c r="Y49" s="220"/>
      <c r="Z49" s="220"/>
    </row>
    <row r="50" spans="1:26" ht="14.25" customHeight="1" x14ac:dyDescent="0.35">
      <c r="A50" s="220"/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220"/>
      <c r="P50" s="220"/>
      <c r="Q50" s="220"/>
      <c r="R50" s="220"/>
      <c r="S50" s="220"/>
      <c r="T50" s="220"/>
      <c r="U50" s="220"/>
      <c r="V50" s="220"/>
      <c r="W50" s="220"/>
      <c r="X50" s="220"/>
      <c r="Y50" s="220"/>
      <c r="Z50" s="220"/>
    </row>
    <row r="51" spans="1:26" ht="14.25" customHeight="1" x14ac:dyDescent="0.35">
      <c r="A51" s="220"/>
      <c r="B51" s="220"/>
      <c r="C51" s="220"/>
      <c r="D51" s="220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T51" s="220"/>
      <c r="U51" s="220"/>
      <c r="V51" s="220"/>
      <c r="W51" s="220"/>
      <c r="X51" s="220"/>
      <c r="Y51" s="220"/>
      <c r="Z51" s="220"/>
    </row>
    <row r="52" spans="1:26" ht="14.25" customHeight="1" x14ac:dyDescent="0.35">
      <c r="A52" s="220"/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</row>
    <row r="53" spans="1:26" ht="14.25" customHeight="1" x14ac:dyDescent="0.3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  <c r="S53" s="220"/>
      <c r="T53" s="220"/>
      <c r="U53" s="220"/>
      <c r="V53" s="220"/>
      <c r="W53" s="220"/>
      <c r="X53" s="220"/>
      <c r="Y53" s="220"/>
      <c r="Z53" s="220"/>
    </row>
    <row r="54" spans="1:26" ht="14.25" customHeight="1" x14ac:dyDescent="0.35">
      <c r="A54" s="220"/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</row>
    <row r="55" spans="1:26" ht="14.25" customHeight="1" x14ac:dyDescent="0.35">
      <c r="A55" s="220"/>
      <c r="B55" s="220"/>
      <c r="C55" s="220"/>
      <c r="D55" s="220"/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0"/>
      <c r="Z55" s="220"/>
    </row>
    <row r="56" spans="1:26" ht="14.25" customHeight="1" x14ac:dyDescent="0.35">
      <c r="A56" s="220"/>
      <c r="B56" s="220"/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20"/>
      <c r="Y56" s="220"/>
      <c r="Z56" s="220"/>
    </row>
    <row r="57" spans="1:26" ht="14.25" customHeight="1" x14ac:dyDescent="0.35">
      <c r="A57" s="220"/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  <c r="S57" s="220"/>
      <c r="T57" s="220"/>
      <c r="U57" s="220"/>
      <c r="V57" s="220"/>
      <c r="W57" s="220"/>
      <c r="X57" s="220"/>
      <c r="Y57" s="220"/>
      <c r="Z57" s="220"/>
    </row>
    <row r="58" spans="1:26" ht="14.25" customHeight="1" x14ac:dyDescent="0.35">
      <c r="A58" s="220"/>
      <c r="B58" s="220"/>
      <c r="C58" s="220"/>
      <c r="D58" s="220"/>
      <c r="E58" s="220"/>
      <c r="F58" s="220"/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0"/>
      <c r="W58" s="220"/>
      <c r="X58" s="220"/>
      <c r="Y58" s="220"/>
      <c r="Z58" s="220"/>
    </row>
    <row r="59" spans="1:26" ht="14.25" customHeight="1" x14ac:dyDescent="0.35">
      <c r="A59" s="220"/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20"/>
      <c r="X59" s="220"/>
      <c r="Y59" s="220"/>
      <c r="Z59" s="220"/>
    </row>
    <row r="60" spans="1:26" ht="14.25" customHeight="1" x14ac:dyDescent="0.35">
      <c r="A60" s="220"/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  <c r="S60" s="220"/>
      <c r="T60" s="220"/>
      <c r="U60" s="220"/>
      <c r="V60" s="220"/>
      <c r="W60" s="220"/>
      <c r="X60" s="220"/>
      <c r="Y60" s="220"/>
      <c r="Z60" s="220"/>
    </row>
    <row r="61" spans="1:26" ht="14.25" customHeight="1" x14ac:dyDescent="0.35">
      <c r="A61" s="220"/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0"/>
      <c r="W61" s="220"/>
      <c r="X61" s="220"/>
      <c r="Y61" s="220"/>
      <c r="Z61" s="220"/>
    </row>
    <row r="62" spans="1:26" ht="14.25" customHeight="1" x14ac:dyDescent="0.35">
      <c r="A62" s="220"/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</row>
    <row r="63" spans="1:26" ht="14.25" customHeight="1" x14ac:dyDescent="0.35">
      <c r="A63" s="220"/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0"/>
      <c r="Z63" s="220"/>
    </row>
    <row r="64" spans="1:26" ht="14.25" customHeight="1" x14ac:dyDescent="0.35">
      <c r="A64" s="220"/>
      <c r="B64" s="220"/>
      <c r="C64" s="220"/>
      <c r="D64" s="220"/>
      <c r="E64" s="220"/>
      <c r="F64" s="220"/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/>
      <c r="V64" s="220"/>
      <c r="W64" s="220"/>
      <c r="X64" s="220"/>
      <c r="Y64" s="220"/>
      <c r="Z64" s="220"/>
    </row>
    <row r="65" spans="1:26" ht="14.25" customHeight="1" x14ac:dyDescent="0.35">
      <c r="A65" s="220"/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/>
      <c r="R65" s="220"/>
      <c r="S65" s="220"/>
      <c r="T65" s="220"/>
      <c r="U65" s="220"/>
      <c r="V65" s="220"/>
      <c r="W65" s="220"/>
      <c r="X65" s="220"/>
      <c r="Y65" s="220"/>
      <c r="Z65" s="220"/>
    </row>
    <row r="66" spans="1:26" ht="17.25" x14ac:dyDescent="0.4">
      <c r="A66" s="148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55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</row>
    <row r="67" spans="1:26" ht="17.25" x14ac:dyDescent="0.4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55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</row>
    <row r="68" spans="1:26" ht="17.25" x14ac:dyDescent="0.4">
      <c r="A68" s="148"/>
      <c r="B68" s="148"/>
      <c r="C68" s="148"/>
      <c r="D68" s="148"/>
      <c r="E68" s="148"/>
      <c r="F68" s="148"/>
      <c r="G68" s="148"/>
      <c r="H68" s="148"/>
      <c r="I68" s="148"/>
      <c r="J68" s="148"/>
      <c r="K68" s="148"/>
      <c r="L68" s="155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</row>
    <row r="69" spans="1:26" ht="17.25" x14ac:dyDescent="0.4">
      <c r="A69" s="148"/>
      <c r="B69" s="148"/>
      <c r="C69" s="148"/>
      <c r="D69" s="148"/>
      <c r="E69" s="148"/>
      <c r="F69" s="148"/>
      <c r="G69" s="148"/>
      <c r="H69" s="148"/>
      <c r="I69" s="148"/>
      <c r="J69" s="148"/>
      <c r="K69" s="148"/>
      <c r="L69" s="155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</row>
    <row r="70" spans="1:26" ht="17.25" x14ac:dyDescent="0.4">
      <c r="A70" s="148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55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</row>
    <row r="71" spans="1:26" ht="17.25" x14ac:dyDescent="0.4">
      <c r="A71" s="148"/>
      <c r="B71" s="148"/>
      <c r="C71" s="148"/>
      <c r="D71" s="148"/>
      <c r="E71" s="148"/>
      <c r="F71" s="148"/>
      <c r="G71" s="148"/>
      <c r="H71" s="148"/>
      <c r="I71" s="148"/>
      <c r="J71" s="148"/>
      <c r="K71" s="148"/>
      <c r="L71" s="155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48"/>
      <c r="X71" s="148"/>
      <c r="Y71" s="148"/>
      <c r="Z71" s="148"/>
    </row>
    <row r="72" spans="1:26" ht="17.25" x14ac:dyDescent="0.4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55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</row>
    <row r="73" spans="1:26" ht="17.25" x14ac:dyDescent="0.4">
      <c r="A73" s="148"/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55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</row>
    <row r="74" spans="1:26" ht="17.25" x14ac:dyDescent="0.4">
      <c r="A74" s="148"/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55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</row>
    <row r="75" spans="1:26" ht="17.25" x14ac:dyDescent="0.4">
      <c r="A75" s="148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55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</row>
    <row r="76" spans="1:26" ht="17.25" x14ac:dyDescent="0.4">
      <c r="A76" s="148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55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</row>
    <row r="77" spans="1:26" ht="17.25" x14ac:dyDescent="0.4">
      <c r="A77" s="148"/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55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</row>
    <row r="78" spans="1:26" ht="17.25" x14ac:dyDescent="0.4">
      <c r="A78" s="148"/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55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</row>
    <row r="79" spans="1:26" ht="17.25" x14ac:dyDescent="0.4">
      <c r="A79" s="148"/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55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</row>
    <row r="80" spans="1:26" ht="17.25" x14ac:dyDescent="0.4">
      <c r="A80" s="14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55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</row>
    <row r="81" spans="1:26" ht="17.25" x14ac:dyDescent="0.4">
      <c r="A81" s="148"/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55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</row>
    <row r="82" spans="1:26" ht="17.25" x14ac:dyDescent="0.4">
      <c r="A82" s="148"/>
      <c r="B82" s="148"/>
      <c r="C82" s="148"/>
      <c r="D82" s="148"/>
      <c r="E82" s="148"/>
      <c r="F82" s="148"/>
      <c r="G82" s="148"/>
      <c r="H82" s="148"/>
      <c r="I82" s="148"/>
      <c r="J82" s="148"/>
      <c r="K82" s="148"/>
      <c r="L82" s="155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</row>
    <row r="83" spans="1:26" ht="17.25" x14ac:dyDescent="0.4">
      <c r="A83" s="148"/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55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</row>
    <row r="84" spans="1:26" ht="17.25" x14ac:dyDescent="0.4">
      <c r="A84" s="148"/>
      <c r="B84" s="148"/>
      <c r="C84" s="148"/>
      <c r="D84" s="148"/>
      <c r="E84" s="148"/>
      <c r="F84" s="148"/>
      <c r="G84" s="148"/>
      <c r="H84" s="148"/>
      <c r="I84" s="148"/>
      <c r="J84" s="148"/>
      <c r="K84" s="148"/>
      <c r="L84" s="155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48"/>
      <c r="X84" s="148"/>
      <c r="Y84" s="148"/>
      <c r="Z84" s="148"/>
    </row>
    <row r="85" spans="1:26" ht="17.25" x14ac:dyDescent="0.4">
      <c r="A85" s="148"/>
      <c r="B85" s="148"/>
      <c r="C85" s="148"/>
      <c r="D85" s="148"/>
      <c r="E85" s="148"/>
      <c r="F85" s="148"/>
      <c r="G85" s="148"/>
      <c r="H85" s="148"/>
      <c r="I85" s="148"/>
      <c r="J85" s="148"/>
      <c r="K85" s="148"/>
      <c r="L85" s="155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148"/>
      <c r="Z85" s="148"/>
    </row>
    <row r="86" spans="1:26" ht="17.25" x14ac:dyDescent="0.4">
      <c r="A86" s="148"/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55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</row>
    <row r="87" spans="1:26" ht="17.25" x14ac:dyDescent="0.4">
      <c r="A87" s="148"/>
      <c r="B87" s="148"/>
      <c r="C87" s="148"/>
      <c r="D87" s="148"/>
      <c r="E87" s="148"/>
      <c r="F87" s="148"/>
      <c r="G87" s="148"/>
      <c r="H87" s="148"/>
      <c r="I87" s="148"/>
      <c r="J87" s="148"/>
      <c r="K87" s="148"/>
      <c r="L87" s="155"/>
      <c r="M87" s="148"/>
      <c r="N87" s="148"/>
      <c r="O87" s="148"/>
      <c r="P87" s="148"/>
      <c r="Q87" s="148"/>
      <c r="R87" s="148"/>
      <c r="S87" s="148"/>
      <c r="T87" s="148"/>
      <c r="U87" s="148"/>
      <c r="V87" s="148"/>
      <c r="W87" s="148"/>
      <c r="X87" s="148"/>
      <c r="Y87" s="148"/>
      <c r="Z87" s="148"/>
    </row>
    <row r="88" spans="1:26" ht="17.25" x14ac:dyDescent="0.4">
      <c r="A88" s="148"/>
      <c r="B88" s="148"/>
      <c r="C88" s="148"/>
      <c r="D88" s="148"/>
      <c r="E88" s="148"/>
      <c r="F88" s="148"/>
      <c r="G88" s="148"/>
      <c r="H88" s="148"/>
      <c r="I88" s="148"/>
      <c r="J88" s="148"/>
      <c r="K88" s="148"/>
      <c r="L88" s="155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</row>
    <row r="89" spans="1:26" ht="17.25" x14ac:dyDescent="0.4">
      <c r="A89" s="148"/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55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</row>
    <row r="90" spans="1:26" ht="17.25" x14ac:dyDescent="0.4">
      <c r="A90" s="148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55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</row>
    <row r="91" spans="1:26" ht="17.25" x14ac:dyDescent="0.4">
      <c r="A91" s="148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55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</row>
    <row r="92" spans="1:26" ht="17.25" x14ac:dyDescent="0.4">
      <c r="A92" s="148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55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</row>
    <row r="93" spans="1:26" ht="17.25" x14ac:dyDescent="0.4">
      <c r="A93" s="148"/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55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</row>
    <row r="94" spans="1:26" ht="17.25" x14ac:dyDescent="0.4">
      <c r="A94" s="148"/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55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</row>
    <row r="95" spans="1:26" ht="17.25" x14ac:dyDescent="0.4">
      <c r="A95" s="148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55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</row>
    <row r="96" spans="1:26" ht="17.25" x14ac:dyDescent="0.4">
      <c r="A96" s="148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55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</row>
    <row r="97" spans="1:26" ht="17.25" x14ac:dyDescent="0.4">
      <c r="A97" s="148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55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</row>
    <row r="98" spans="1:26" ht="17.25" x14ac:dyDescent="0.4">
      <c r="A98" s="148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55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148"/>
      <c r="Y98" s="148"/>
      <c r="Z98" s="148"/>
    </row>
    <row r="99" spans="1:26" ht="17.25" x14ac:dyDescent="0.4">
      <c r="A99" s="148"/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55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</row>
    <row r="100" spans="1:26" ht="17.25" x14ac:dyDescent="0.4">
      <c r="A100" s="148"/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55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</row>
    <row r="101" spans="1:26" ht="17.25" x14ac:dyDescent="0.4">
      <c r="A101" s="148"/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55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</row>
    <row r="102" spans="1:26" ht="17.25" x14ac:dyDescent="0.4">
      <c r="A102" s="148"/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55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</row>
    <row r="103" spans="1:26" ht="17.25" x14ac:dyDescent="0.4">
      <c r="A103" s="148"/>
      <c r="B103" s="148"/>
      <c r="C103" s="148"/>
      <c r="D103" s="148"/>
      <c r="E103" s="148"/>
      <c r="F103" s="148"/>
      <c r="G103" s="148"/>
      <c r="H103" s="148"/>
      <c r="I103" s="148"/>
      <c r="J103" s="148"/>
      <c r="K103" s="148"/>
      <c r="L103" s="155"/>
      <c r="M103" s="148"/>
      <c r="N103" s="148"/>
      <c r="O103" s="148"/>
      <c r="P103" s="148"/>
      <c r="Q103" s="148"/>
      <c r="R103" s="148"/>
      <c r="S103" s="148"/>
      <c r="T103" s="148"/>
      <c r="U103" s="148"/>
      <c r="V103" s="148"/>
      <c r="W103" s="148"/>
      <c r="X103" s="148"/>
      <c r="Y103" s="148"/>
      <c r="Z103" s="148"/>
    </row>
    <row r="104" spans="1:26" ht="17.25" x14ac:dyDescent="0.4">
      <c r="A104" s="148"/>
      <c r="B104" s="148"/>
      <c r="C104" s="148"/>
      <c r="D104" s="148"/>
      <c r="E104" s="148"/>
      <c r="F104" s="148"/>
      <c r="G104" s="148"/>
      <c r="H104" s="148"/>
      <c r="I104" s="148"/>
      <c r="J104" s="148"/>
      <c r="K104" s="148"/>
      <c r="L104" s="155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</row>
    <row r="105" spans="1:26" ht="17.25" x14ac:dyDescent="0.4">
      <c r="A105" s="148"/>
      <c r="B105" s="148"/>
      <c r="C105" s="148"/>
      <c r="D105" s="148"/>
      <c r="E105" s="148"/>
      <c r="F105" s="148"/>
      <c r="G105" s="148"/>
      <c r="H105" s="148"/>
      <c r="I105" s="148"/>
      <c r="J105" s="148"/>
      <c r="K105" s="148"/>
      <c r="L105" s="155"/>
      <c r="M105" s="148"/>
      <c r="N105" s="148"/>
      <c r="O105" s="148"/>
      <c r="P105" s="148"/>
      <c r="Q105" s="148"/>
      <c r="R105" s="148"/>
      <c r="S105" s="148"/>
      <c r="T105" s="148"/>
      <c r="U105" s="148"/>
      <c r="V105" s="148"/>
      <c r="W105" s="148"/>
      <c r="X105" s="148"/>
      <c r="Y105" s="148"/>
      <c r="Z105" s="148"/>
    </row>
    <row r="106" spans="1:26" ht="17.25" x14ac:dyDescent="0.4">
      <c r="A106" s="148"/>
      <c r="B106" s="148"/>
      <c r="C106" s="148"/>
      <c r="D106" s="148"/>
      <c r="E106" s="148"/>
      <c r="F106" s="148"/>
      <c r="G106" s="148"/>
      <c r="H106" s="148"/>
      <c r="I106" s="148"/>
      <c r="J106" s="148"/>
      <c r="K106" s="148"/>
      <c r="L106" s="155"/>
      <c r="M106" s="148"/>
      <c r="N106" s="148"/>
      <c r="O106" s="148"/>
      <c r="P106" s="148"/>
      <c r="Q106" s="148"/>
      <c r="R106" s="148"/>
      <c r="S106" s="148"/>
      <c r="T106" s="148"/>
      <c r="U106" s="148"/>
      <c r="V106" s="148"/>
      <c r="W106" s="148"/>
      <c r="X106" s="148"/>
      <c r="Y106" s="148"/>
      <c r="Z106" s="148"/>
    </row>
    <row r="107" spans="1:26" ht="17.25" x14ac:dyDescent="0.4">
      <c r="A107" s="148"/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55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</row>
    <row r="108" spans="1:26" ht="17.25" x14ac:dyDescent="0.4">
      <c r="A108" s="148"/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55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</row>
    <row r="109" spans="1:26" ht="17.25" x14ac:dyDescent="0.4">
      <c r="A109" s="148"/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55"/>
      <c r="M109" s="148"/>
      <c r="N109" s="148"/>
      <c r="O109" s="148"/>
      <c r="P109" s="148"/>
      <c r="Q109" s="148"/>
      <c r="R109" s="148"/>
      <c r="S109" s="148"/>
      <c r="T109" s="148"/>
      <c r="U109" s="148"/>
      <c r="V109" s="148"/>
      <c r="W109" s="148"/>
      <c r="X109" s="148"/>
      <c r="Y109" s="148"/>
      <c r="Z109" s="148"/>
    </row>
    <row r="110" spans="1:26" ht="17.25" x14ac:dyDescent="0.4">
      <c r="A110" s="148"/>
      <c r="B110" s="148"/>
      <c r="C110" s="148"/>
      <c r="D110" s="148"/>
      <c r="E110" s="148"/>
      <c r="F110" s="148"/>
      <c r="G110" s="148"/>
      <c r="H110" s="148"/>
      <c r="I110" s="148"/>
      <c r="J110" s="148"/>
      <c r="K110" s="148"/>
      <c r="L110" s="155"/>
      <c r="M110" s="148"/>
      <c r="N110" s="148"/>
      <c r="O110" s="148"/>
      <c r="P110" s="148"/>
      <c r="Q110" s="148"/>
      <c r="R110" s="148"/>
      <c r="S110" s="148"/>
      <c r="T110" s="148"/>
      <c r="U110" s="148"/>
      <c r="V110" s="148"/>
      <c r="W110" s="148"/>
      <c r="X110" s="148"/>
      <c r="Y110" s="148"/>
      <c r="Z110" s="148"/>
    </row>
    <row r="111" spans="1:26" ht="17.25" x14ac:dyDescent="0.4">
      <c r="A111" s="148"/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55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</row>
    <row r="112" spans="1:26" ht="17.25" x14ac:dyDescent="0.4">
      <c r="A112" s="148"/>
      <c r="B112" s="148"/>
      <c r="C112" s="148"/>
      <c r="D112" s="148"/>
      <c r="E112" s="148"/>
      <c r="F112" s="148"/>
      <c r="G112" s="148"/>
      <c r="H112" s="148"/>
      <c r="I112" s="148"/>
      <c r="J112" s="148"/>
      <c r="K112" s="148"/>
      <c r="L112" s="155"/>
      <c r="M112" s="148"/>
      <c r="N112" s="148"/>
      <c r="O112" s="148"/>
      <c r="P112" s="148"/>
      <c r="Q112" s="148"/>
      <c r="R112" s="148"/>
      <c r="S112" s="148"/>
      <c r="T112" s="148"/>
      <c r="U112" s="148"/>
      <c r="V112" s="148"/>
      <c r="W112" s="148"/>
      <c r="X112" s="148"/>
      <c r="Y112" s="148"/>
      <c r="Z112" s="148"/>
    </row>
    <row r="113" spans="1:26" ht="17.25" x14ac:dyDescent="0.4">
      <c r="A113" s="148"/>
      <c r="B113" s="148"/>
      <c r="C113" s="148"/>
      <c r="D113" s="148"/>
      <c r="E113" s="148"/>
      <c r="F113" s="148"/>
      <c r="G113" s="148"/>
      <c r="H113" s="148"/>
      <c r="I113" s="148"/>
      <c r="J113" s="148"/>
      <c r="K113" s="148"/>
      <c r="L113" s="155"/>
      <c r="M113" s="148"/>
      <c r="N113" s="148"/>
      <c r="O113" s="148"/>
      <c r="P113" s="148"/>
      <c r="Q113" s="148"/>
      <c r="R113" s="148"/>
      <c r="S113" s="148"/>
      <c r="T113" s="148"/>
      <c r="U113" s="148"/>
      <c r="V113" s="148"/>
      <c r="W113" s="148"/>
      <c r="X113" s="148"/>
      <c r="Y113" s="148"/>
      <c r="Z113" s="148"/>
    </row>
    <row r="114" spans="1:26" ht="17.25" x14ac:dyDescent="0.4">
      <c r="A114" s="148"/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  <c r="L114" s="155"/>
      <c r="M114" s="148"/>
      <c r="N114" s="148"/>
      <c r="O114" s="148"/>
      <c r="P114" s="148"/>
      <c r="Q114" s="148"/>
      <c r="R114" s="148"/>
      <c r="S114" s="148"/>
      <c r="T114" s="148"/>
      <c r="U114" s="148"/>
      <c r="V114" s="148"/>
      <c r="W114" s="148"/>
      <c r="X114" s="148"/>
      <c r="Y114" s="148"/>
      <c r="Z114" s="148"/>
    </row>
    <row r="115" spans="1:26" ht="17.25" x14ac:dyDescent="0.4">
      <c r="A115" s="148"/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55"/>
      <c r="M115" s="148"/>
      <c r="N115" s="148"/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</row>
    <row r="116" spans="1:26" ht="17.25" x14ac:dyDescent="0.4">
      <c r="A116" s="148"/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55"/>
      <c r="M116" s="148"/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8"/>
      <c r="Y116" s="148"/>
      <c r="Z116" s="148"/>
    </row>
    <row r="117" spans="1:26" ht="17.25" x14ac:dyDescent="0.4">
      <c r="A117" s="148"/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  <c r="L117" s="155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</row>
    <row r="118" spans="1:26" ht="17.25" x14ac:dyDescent="0.4">
      <c r="A118" s="148"/>
      <c r="B118" s="148"/>
      <c r="C118" s="148"/>
      <c r="D118" s="148"/>
      <c r="E118" s="148"/>
      <c r="F118" s="148"/>
      <c r="G118" s="148"/>
      <c r="H118" s="148"/>
      <c r="I118" s="148"/>
      <c r="J118" s="148"/>
      <c r="K118" s="148"/>
      <c r="L118" s="155"/>
      <c r="M118" s="148"/>
      <c r="N118" s="148"/>
      <c r="O118" s="148"/>
      <c r="P118" s="148"/>
      <c r="Q118" s="148"/>
      <c r="R118" s="148"/>
      <c r="S118" s="148"/>
      <c r="T118" s="148"/>
      <c r="U118" s="148"/>
      <c r="V118" s="148"/>
      <c r="W118" s="148"/>
      <c r="X118" s="148"/>
      <c r="Y118" s="148"/>
      <c r="Z118" s="148"/>
    </row>
    <row r="119" spans="1:26" ht="17.25" x14ac:dyDescent="0.4">
      <c r="A119" s="148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55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</row>
    <row r="120" spans="1:26" ht="17.25" x14ac:dyDescent="0.4">
      <c r="A120" s="148"/>
      <c r="B120" s="148"/>
      <c r="C120" s="148"/>
      <c r="D120" s="148"/>
      <c r="E120" s="148"/>
      <c r="F120" s="148"/>
      <c r="G120" s="148"/>
      <c r="H120" s="148"/>
      <c r="I120" s="148"/>
      <c r="J120" s="148"/>
      <c r="K120" s="148"/>
      <c r="L120" s="155"/>
      <c r="M120" s="148"/>
      <c r="N120" s="148"/>
      <c r="O120" s="148"/>
      <c r="P120" s="148"/>
      <c r="Q120" s="148"/>
      <c r="R120" s="148"/>
      <c r="S120" s="148"/>
      <c r="T120" s="148"/>
      <c r="U120" s="148"/>
      <c r="V120" s="148"/>
      <c r="W120" s="148"/>
      <c r="X120" s="148"/>
      <c r="Y120" s="148"/>
      <c r="Z120" s="148"/>
    </row>
    <row r="121" spans="1:26" ht="17.25" x14ac:dyDescent="0.4">
      <c r="A121" s="148"/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  <c r="L121" s="155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</row>
    <row r="122" spans="1:26" ht="17.25" x14ac:dyDescent="0.4">
      <c r="A122" s="148"/>
      <c r="B122" s="148"/>
      <c r="C122" s="148"/>
      <c r="D122" s="148"/>
      <c r="E122" s="148"/>
      <c r="F122" s="148"/>
      <c r="G122" s="148"/>
      <c r="H122" s="148"/>
      <c r="I122" s="148"/>
      <c r="J122" s="148"/>
      <c r="K122" s="148"/>
      <c r="L122" s="155"/>
      <c r="M122" s="148"/>
      <c r="N122" s="148"/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  <c r="Z122" s="148"/>
    </row>
    <row r="123" spans="1:26" ht="17.25" x14ac:dyDescent="0.4">
      <c r="A123" s="148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55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</row>
    <row r="124" spans="1:26" ht="17.25" x14ac:dyDescent="0.4">
      <c r="A124" s="148"/>
      <c r="B124" s="148"/>
      <c r="C124" s="148"/>
      <c r="D124" s="148"/>
      <c r="E124" s="148"/>
      <c r="F124" s="148"/>
      <c r="G124" s="148"/>
      <c r="H124" s="148"/>
      <c r="I124" s="148"/>
      <c r="J124" s="148"/>
      <c r="K124" s="148"/>
      <c r="L124" s="155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8"/>
      <c r="Z124" s="148"/>
    </row>
    <row r="125" spans="1:26" ht="17.25" x14ac:dyDescent="0.4">
      <c r="A125" s="148"/>
      <c r="B125" s="148"/>
      <c r="C125" s="148"/>
      <c r="D125" s="148"/>
      <c r="E125" s="148"/>
      <c r="F125" s="148"/>
      <c r="G125" s="148"/>
      <c r="H125" s="148"/>
      <c r="I125" s="148"/>
      <c r="J125" s="148"/>
      <c r="K125" s="148"/>
      <c r="L125" s="155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</row>
    <row r="126" spans="1:26" ht="17.25" x14ac:dyDescent="0.4">
      <c r="A126" s="148"/>
      <c r="B126" s="148"/>
      <c r="C126" s="148"/>
      <c r="D126" s="148"/>
      <c r="E126" s="148"/>
      <c r="F126" s="148"/>
      <c r="G126" s="148"/>
      <c r="H126" s="148"/>
      <c r="I126" s="148"/>
      <c r="J126" s="148"/>
      <c r="K126" s="148"/>
      <c r="L126" s="155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</row>
    <row r="127" spans="1:26" ht="17.25" x14ac:dyDescent="0.4">
      <c r="A127" s="148"/>
      <c r="B127" s="148"/>
      <c r="C127" s="148"/>
      <c r="D127" s="148"/>
      <c r="E127" s="148"/>
      <c r="F127" s="148"/>
      <c r="G127" s="148"/>
      <c r="H127" s="148"/>
      <c r="I127" s="148"/>
      <c r="J127" s="148"/>
      <c r="K127" s="148"/>
      <c r="L127" s="155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</row>
    <row r="128" spans="1:26" ht="17.25" x14ac:dyDescent="0.4">
      <c r="A128" s="148"/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55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</row>
    <row r="129" spans="1:26" ht="17.25" x14ac:dyDescent="0.4">
      <c r="A129" s="148"/>
      <c r="B129" s="148"/>
      <c r="C129" s="148"/>
      <c r="D129" s="148"/>
      <c r="E129" s="148"/>
      <c r="F129" s="148"/>
      <c r="G129" s="148"/>
      <c r="H129" s="148"/>
      <c r="I129" s="148"/>
      <c r="J129" s="148"/>
      <c r="K129" s="148"/>
      <c r="L129" s="155"/>
      <c r="M129" s="148"/>
      <c r="N129" s="148"/>
      <c r="O129" s="148"/>
      <c r="P129" s="148"/>
      <c r="Q129" s="148"/>
      <c r="R129" s="148"/>
      <c r="S129" s="148"/>
      <c r="T129" s="148"/>
      <c r="U129" s="148"/>
      <c r="V129" s="148"/>
      <c r="W129" s="148"/>
      <c r="X129" s="148"/>
      <c r="Y129" s="148"/>
      <c r="Z129" s="148"/>
    </row>
    <row r="130" spans="1:26" ht="17.25" x14ac:dyDescent="0.4">
      <c r="A130" s="148"/>
      <c r="B130" s="148"/>
      <c r="C130" s="148"/>
      <c r="D130" s="148"/>
      <c r="E130" s="148"/>
      <c r="F130" s="148"/>
      <c r="G130" s="148"/>
      <c r="H130" s="148"/>
      <c r="I130" s="148"/>
      <c r="J130" s="148"/>
      <c r="K130" s="148"/>
      <c r="L130" s="155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</row>
    <row r="131" spans="1:26" ht="17.25" x14ac:dyDescent="0.4">
      <c r="A131" s="148"/>
      <c r="B131" s="148"/>
      <c r="C131" s="148"/>
      <c r="D131" s="148"/>
      <c r="E131" s="148"/>
      <c r="F131" s="148"/>
      <c r="G131" s="148"/>
      <c r="H131" s="148"/>
      <c r="I131" s="148"/>
      <c r="J131" s="148"/>
      <c r="K131" s="148"/>
      <c r="L131" s="155"/>
      <c r="M131" s="148"/>
      <c r="N131" s="148"/>
      <c r="O131" s="148"/>
      <c r="P131" s="148"/>
      <c r="Q131" s="148"/>
      <c r="R131" s="148"/>
      <c r="S131" s="148"/>
      <c r="T131" s="148"/>
      <c r="U131" s="148"/>
      <c r="V131" s="148"/>
      <c r="W131" s="148"/>
      <c r="X131" s="148"/>
      <c r="Y131" s="148"/>
      <c r="Z131" s="148"/>
    </row>
    <row r="132" spans="1:26" ht="17.25" x14ac:dyDescent="0.4">
      <c r="A132" s="148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55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</row>
    <row r="133" spans="1:26" ht="17.25" x14ac:dyDescent="0.4">
      <c r="A133" s="148"/>
      <c r="B133" s="148"/>
      <c r="C133" s="148"/>
      <c r="D133" s="148"/>
      <c r="E133" s="148"/>
      <c r="F133" s="148"/>
      <c r="G133" s="148"/>
      <c r="H133" s="148"/>
      <c r="I133" s="148"/>
      <c r="J133" s="148"/>
      <c r="K133" s="148"/>
      <c r="L133" s="155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</row>
    <row r="134" spans="1:26" ht="17.25" x14ac:dyDescent="0.4">
      <c r="A134" s="148"/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  <c r="L134" s="155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</row>
    <row r="135" spans="1:26" ht="17.25" x14ac:dyDescent="0.4">
      <c r="A135" s="148"/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155"/>
      <c r="M135" s="148"/>
      <c r="N135" s="148"/>
      <c r="O135" s="148"/>
      <c r="P135" s="148"/>
      <c r="Q135" s="148"/>
      <c r="R135" s="148"/>
      <c r="S135" s="148"/>
      <c r="T135" s="148"/>
      <c r="U135" s="148"/>
      <c r="V135" s="148"/>
      <c r="W135" s="148"/>
      <c r="X135" s="148"/>
      <c r="Y135" s="148"/>
      <c r="Z135" s="148"/>
    </row>
    <row r="136" spans="1:26" ht="17.25" x14ac:dyDescent="0.4">
      <c r="A136" s="148"/>
      <c r="B136" s="148"/>
      <c r="C136" s="148"/>
      <c r="D136" s="148"/>
      <c r="E136" s="148"/>
      <c r="F136" s="148"/>
      <c r="G136" s="148"/>
      <c r="H136" s="148"/>
      <c r="I136" s="148"/>
      <c r="J136" s="148"/>
      <c r="K136" s="148"/>
      <c r="L136" s="155"/>
      <c r="M136" s="148"/>
      <c r="N136" s="148"/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</row>
    <row r="137" spans="1:26" ht="17.25" x14ac:dyDescent="0.4">
      <c r="A137" s="148"/>
      <c r="B137" s="148"/>
      <c r="C137" s="148"/>
      <c r="D137" s="148"/>
      <c r="E137" s="148"/>
      <c r="F137" s="148"/>
      <c r="G137" s="148"/>
      <c r="H137" s="148"/>
      <c r="I137" s="148"/>
      <c r="J137" s="148"/>
      <c r="K137" s="148"/>
      <c r="L137" s="155"/>
      <c r="M137" s="148"/>
      <c r="N137" s="148"/>
      <c r="O137" s="148"/>
      <c r="P137" s="148"/>
      <c r="Q137" s="148"/>
      <c r="R137" s="148"/>
      <c r="S137" s="148"/>
      <c r="T137" s="148"/>
      <c r="U137" s="148"/>
      <c r="V137" s="148"/>
      <c r="W137" s="148"/>
      <c r="X137" s="148"/>
      <c r="Y137" s="148"/>
      <c r="Z137" s="148"/>
    </row>
    <row r="138" spans="1:26" ht="17.25" x14ac:dyDescent="0.4">
      <c r="A138" s="148"/>
      <c r="B138" s="148"/>
      <c r="C138" s="148"/>
      <c r="D138" s="148"/>
      <c r="E138" s="148"/>
      <c r="F138" s="148"/>
      <c r="G138" s="148"/>
      <c r="H138" s="148"/>
      <c r="I138" s="148"/>
      <c r="J138" s="148"/>
      <c r="K138" s="148"/>
      <c r="L138" s="155"/>
      <c r="M138" s="148"/>
      <c r="N138" s="148"/>
      <c r="O138" s="148"/>
      <c r="P138" s="148"/>
      <c r="Q138" s="148"/>
      <c r="R138" s="148"/>
      <c r="S138" s="148"/>
      <c r="T138" s="148"/>
      <c r="U138" s="148"/>
      <c r="V138" s="148"/>
      <c r="W138" s="148"/>
      <c r="X138" s="148"/>
      <c r="Y138" s="148"/>
      <c r="Z138" s="148"/>
    </row>
    <row r="139" spans="1:26" ht="17.25" x14ac:dyDescent="0.4">
      <c r="A139" s="148"/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55"/>
      <c r="M139" s="148"/>
      <c r="N139" s="148"/>
      <c r="O139" s="148"/>
      <c r="P139" s="148"/>
      <c r="Q139" s="148"/>
      <c r="R139" s="148"/>
      <c r="S139" s="148"/>
      <c r="T139" s="148"/>
      <c r="U139" s="148"/>
      <c r="V139" s="148"/>
      <c r="W139" s="148"/>
      <c r="X139" s="148"/>
      <c r="Y139" s="148"/>
      <c r="Z139" s="148"/>
    </row>
    <row r="140" spans="1:26" ht="17.25" x14ac:dyDescent="0.4">
      <c r="A140" s="148"/>
      <c r="B140" s="148"/>
      <c r="C140" s="148"/>
      <c r="D140" s="148"/>
      <c r="E140" s="148"/>
      <c r="F140" s="148"/>
      <c r="G140" s="148"/>
      <c r="H140" s="148"/>
      <c r="I140" s="148"/>
      <c r="J140" s="148"/>
      <c r="K140" s="148"/>
      <c r="L140" s="155"/>
      <c r="M140" s="148"/>
      <c r="N140" s="148"/>
      <c r="O140" s="148"/>
      <c r="P140" s="148"/>
      <c r="Q140" s="148"/>
      <c r="R140" s="148"/>
      <c r="S140" s="148"/>
      <c r="T140" s="148"/>
      <c r="U140" s="148"/>
      <c r="V140" s="148"/>
      <c r="W140" s="148"/>
      <c r="X140" s="148"/>
      <c r="Y140" s="148"/>
      <c r="Z140" s="148"/>
    </row>
    <row r="141" spans="1:26" ht="17.25" x14ac:dyDescent="0.4">
      <c r="A141" s="148"/>
      <c r="B141" s="148"/>
      <c r="C141" s="148"/>
      <c r="D141" s="148"/>
      <c r="E141" s="148"/>
      <c r="F141" s="148"/>
      <c r="G141" s="148"/>
      <c r="H141" s="148"/>
      <c r="I141" s="148"/>
      <c r="J141" s="148"/>
      <c r="K141" s="148"/>
      <c r="L141" s="155"/>
      <c r="M141" s="148"/>
      <c r="N141" s="148"/>
      <c r="O141" s="148"/>
      <c r="P141" s="148"/>
      <c r="Q141" s="148"/>
      <c r="R141" s="148"/>
      <c r="S141" s="148"/>
      <c r="T141" s="148"/>
      <c r="U141" s="148"/>
      <c r="V141" s="148"/>
      <c r="W141" s="148"/>
      <c r="X141" s="148"/>
      <c r="Y141" s="148"/>
      <c r="Z141" s="148"/>
    </row>
    <row r="142" spans="1:26" ht="17.25" x14ac:dyDescent="0.4">
      <c r="A142" s="148"/>
      <c r="B142" s="148"/>
      <c r="C142" s="148"/>
      <c r="D142" s="148"/>
      <c r="E142" s="148"/>
      <c r="F142" s="148"/>
      <c r="G142" s="148"/>
      <c r="H142" s="148"/>
      <c r="I142" s="148"/>
      <c r="J142" s="148"/>
      <c r="K142" s="148"/>
      <c r="L142" s="155"/>
      <c r="M142" s="148"/>
      <c r="N142" s="148"/>
      <c r="O142" s="148"/>
      <c r="P142" s="148"/>
      <c r="Q142" s="148"/>
      <c r="R142" s="148"/>
      <c r="S142" s="148"/>
      <c r="T142" s="148"/>
      <c r="U142" s="148"/>
      <c r="V142" s="148"/>
      <c r="W142" s="148"/>
      <c r="X142" s="148"/>
      <c r="Y142" s="148"/>
      <c r="Z142" s="148"/>
    </row>
    <row r="143" spans="1:26" ht="17.25" x14ac:dyDescent="0.4">
      <c r="A143" s="148"/>
      <c r="B143" s="148"/>
      <c r="C143" s="148"/>
      <c r="D143" s="148"/>
      <c r="E143" s="148"/>
      <c r="F143" s="148"/>
      <c r="G143" s="148"/>
      <c r="H143" s="148"/>
      <c r="I143" s="148"/>
      <c r="J143" s="148"/>
      <c r="K143" s="148"/>
      <c r="L143" s="155"/>
      <c r="M143" s="148"/>
      <c r="N143" s="148"/>
      <c r="O143" s="148"/>
      <c r="P143" s="148"/>
      <c r="Q143" s="148"/>
      <c r="R143" s="148"/>
      <c r="S143" s="148"/>
      <c r="T143" s="148"/>
      <c r="U143" s="148"/>
      <c r="V143" s="148"/>
      <c r="W143" s="148"/>
      <c r="X143" s="148"/>
      <c r="Y143" s="148"/>
      <c r="Z143" s="148"/>
    </row>
    <row r="144" spans="1:26" ht="17.25" x14ac:dyDescent="0.4">
      <c r="A144" s="148"/>
      <c r="B144" s="148"/>
      <c r="C144" s="148"/>
      <c r="D144" s="148"/>
      <c r="E144" s="148"/>
      <c r="F144" s="148"/>
      <c r="G144" s="148"/>
      <c r="H144" s="148"/>
      <c r="I144" s="148"/>
      <c r="J144" s="148"/>
      <c r="K144" s="148"/>
      <c r="L144" s="155"/>
      <c r="M144" s="148"/>
      <c r="N144" s="148"/>
      <c r="O144" s="148"/>
      <c r="P144" s="148"/>
      <c r="Q144" s="148"/>
      <c r="R144" s="148"/>
      <c r="S144" s="148"/>
      <c r="T144" s="148"/>
      <c r="U144" s="148"/>
      <c r="V144" s="148"/>
      <c r="W144" s="148"/>
      <c r="X144" s="148"/>
      <c r="Y144" s="148"/>
      <c r="Z144" s="148"/>
    </row>
    <row r="145" spans="1:26" ht="17.25" x14ac:dyDescent="0.4">
      <c r="A145" s="148"/>
      <c r="B145" s="148"/>
      <c r="C145" s="148"/>
      <c r="D145" s="148"/>
      <c r="E145" s="148"/>
      <c r="F145" s="148"/>
      <c r="G145" s="148"/>
      <c r="H145" s="148"/>
      <c r="I145" s="148"/>
      <c r="J145" s="148"/>
      <c r="K145" s="148"/>
      <c r="L145" s="155"/>
      <c r="M145" s="148"/>
      <c r="N145" s="148"/>
      <c r="O145" s="148"/>
      <c r="P145" s="148"/>
      <c r="Q145" s="148"/>
      <c r="R145" s="148"/>
      <c r="S145" s="148"/>
      <c r="T145" s="148"/>
      <c r="U145" s="148"/>
      <c r="V145" s="148"/>
      <c r="W145" s="148"/>
      <c r="X145" s="148"/>
      <c r="Y145" s="148"/>
      <c r="Z145" s="148"/>
    </row>
    <row r="146" spans="1:26" ht="17.25" x14ac:dyDescent="0.4">
      <c r="A146" s="148"/>
      <c r="B146" s="148"/>
      <c r="C146" s="148"/>
      <c r="D146" s="148"/>
      <c r="E146" s="148"/>
      <c r="F146" s="148"/>
      <c r="G146" s="148"/>
      <c r="H146" s="148"/>
      <c r="I146" s="148"/>
      <c r="J146" s="148"/>
      <c r="K146" s="148"/>
      <c r="L146" s="155"/>
      <c r="M146" s="148"/>
      <c r="N146" s="148"/>
      <c r="O146" s="148"/>
      <c r="P146" s="148"/>
      <c r="Q146" s="148"/>
      <c r="R146" s="148"/>
      <c r="S146" s="148"/>
      <c r="T146" s="148"/>
      <c r="U146" s="148"/>
      <c r="V146" s="148"/>
      <c r="W146" s="148"/>
      <c r="X146" s="148"/>
      <c r="Y146" s="148"/>
      <c r="Z146" s="148"/>
    </row>
    <row r="147" spans="1:26" ht="17.25" x14ac:dyDescent="0.4">
      <c r="A147" s="148"/>
      <c r="B147" s="148"/>
      <c r="C147" s="148"/>
      <c r="D147" s="148"/>
      <c r="E147" s="148"/>
      <c r="F147" s="148"/>
      <c r="G147" s="148"/>
      <c r="H147" s="148"/>
      <c r="I147" s="148"/>
      <c r="J147" s="148"/>
      <c r="K147" s="148"/>
      <c r="L147" s="155"/>
      <c r="M147" s="148"/>
      <c r="N147" s="148"/>
      <c r="O147" s="148"/>
      <c r="P147" s="148"/>
      <c r="Q147" s="148"/>
      <c r="R147" s="148"/>
      <c r="S147" s="148"/>
      <c r="T147" s="148"/>
      <c r="U147" s="148"/>
      <c r="V147" s="148"/>
      <c r="W147" s="148"/>
      <c r="X147" s="148"/>
      <c r="Y147" s="148"/>
      <c r="Z147" s="148"/>
    </row>
    <row r="148" spans="1:26" ht="17.25" x14ac:dyDescent="0.4">
      <c r="A148" s="148"/>
      <c r="B148" s="148"/>
      <c r="C148" s="148"/>
      <c r="D148" s="148"/>
      <c r="E148" s="148"/>
      <c r="F148" s="148"/>
      <c r="G148" s="148"/>
      <c r="H148" s="148"/>
      <c r="I148" s="148"/>
      <c r="J148" s="148"/>
      <c r="K148" s="148"/>
      <c r="L148" s="155"/>
      <c r="M148" s="148"/>
      <c r="N148" s="148"/>
      <c r="O148" s="148"/>
      <c r="P148" s="148"/>
      <c r="Q148" s="148"/>
      <c r="R148" s="148"/>
      <c r="S148" s="148"/>
      <c r="T148" s="148"/>
      <c r="U148" s="148"/>
      <c r="V148" s="148"/>
      <c r="W148" s="148"/>
      <c r="X148" s="148"/>
      <c r="Y148" s="148"/>
      <c r="Z148" s="148"/>
    </row>
    <row r="149" spans="1:26" ht="17.25" x14ac:dyDescent="0.4">
      <c r="A149" s="148"/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55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</row>
    <row r="150" spans="1:26" ht="17.25" x14ac:dyDescent="0.4">
      <c r="A150" s="148"/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  <c r="L150" s="155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48"/>
      <c r="Z150" s="148"/>
    </row>
    <row r="151" spans="1:26" ht="17.25" x14ac:dyDescent="0.4">
      <c r="A151" s="148"/>
      <c r="B151" s="148"/>
      <c r="C151" s="148"/>
      <c r="D151" s="148"/>
      <c r="E151" s="148"/>
      <c r="F151" s="148"/>
      <c r="G151" s="148"/>
      <c r="H151" s="148"/>
      <c r="I151" s="148"/>
      <c r="J151" s="148"/>
      <c r="K151" s="148"/>
      <c r="L151" s="155"/>
      <c r="M151" s="148"/>
      <c r="N151" s="148"/>
      <c r="O151" s="148"/>
      <c r="P151" s="148"/>
      <c r="Q151" s="148"/>
      <c r="R151" s="148"/>
      <c r="S151" s="148"/>
      <c r="T151" s="148"/>
      <c r="U151" s="148"/>
      <c r="V151" s="148"/>
      <c r="W151" s="148"/>
      <c r="X151" s="148"/>
      <c r="Y151" s="148"/>
      <c r="Z151" s="148"/>
    </row>
    <row r="152" spans="1:26" ht="17.25" x14ac:dyDescent="0.4">
      <c r="A152" s="148"/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  <c r="L152" s="155"/>
      <c r="M152" s="148"/>
      <c r="N152" s="148"/>
      <c r="O152" s="148"/>
      <c r="P152" s="148"/>
      <c r="Q152" s="148"/>
      <c r="R152" s="148"/>
      <c r="S152" s="148"/>
      <c r="T152" s="148"/>
      <c r="U152" s="148"/>
      <c r="V152" s="148"/>
      <c r="W152" s="148"/>
      <c r="X152" s="148"/>
      <c r="Y152" s="148"/>
      <c r="Z152" s="148"/>
    </row>
    <row r="153" spans="1:26" ht="17.25" x14ac:dyDescent="0.4">
      <c r="A153" s="148"/>
      <c r="B153" s="148"/>
      <c r="C153" s="148"/>
      <c r="D153" s="148"/>
      <c r="E153" s="148"/>
      <c r="F153" s="148"/>
      <c r="G153" s="148"/>
      <c r="H153" s="148"/>
      <c r="I153" s="148"/>
      <c r="J153" s="148"/>
      <c r="K153" s="148"/>
      <c r="L153" s="155"/>
      <c r="M153" s="148"/>
      <c r="N153" s="148"/>
      <c r="O153" s="148"/>
      <c r="P153" s="148"/>
      <c r="Q153" s="148"/>
      <c r="R153" s="148"/>
      <c r="S153" s="148"/>
      <c r="T153" s="148"/>
      <c r="U153" s="148"/>
      <c r="V153" s="148"/>
      <c r="W153" s="148"/>
      <c r="X153" s="148"/>
      <c r="Y153" s="148"/>
      <c r="Z153" s="148"/>
    </row>
    <row r="154" spans="1:26" ht="17.25" x14ac:dyDescent="0.4">
      <c r="A154" s="148"/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55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</row>
    <row r="155" spans="1:26" ht="17.25" x14ac:dyDescent="0.4">
      <c r="A155" s="148"/>
      <c r="B155" s="148"/>
      <c r="C155" s="148"/>
      <c r="D155" s="148"/>
      <c r="E155" s="148"/>
      <c r="F155" s="148"/>
      <c r="G155" s="148"/>
      <c r="H155" s="148"/>
      <c r="I155" s="148"/>
      <c r="J155" s="148"/>
      <c r="K155" s="148"/>
      <c r="L155" s="155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</row>
    <row r="156" spans="1:26" ht="17.25" x14ac:dyDescent="0.4">
      <c r="A156" s="148"/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55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</row>
    <row r="157" spans="1:26" ht="17.25" x14ac:dyDescent="0.4">
      <c r="A157" s="148"/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55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</row>
    <row r="158" spans="1:26" ht="17.25" x14ac:dyDescent="0.4">
      <c r="A158" s="148"/>
      <c r="B158" s="148"/>
      <c r="C158" s="148"/>
      <c r="D158" s="148"/>
      <c r="E158" s="148"/>
      <c r="F158" s="148"/>
      <c r="G158" s="148"/>
      <c r="H158" s="148"/>
      <c r="I158" s="148"/>
      <c r="J158" s="148"/>
      <c r="K158" s="148"/>
      <c r="L158" s="155"/>
      <c r="M158" s="148"/>
      <c r="N158" s="148"/>
      <c r="O158" s="148"/>
      <c r="P158" s="148"/>
      <c r="Q158" s="148"/>
      <c r="R158" s="148"/>
      <c r="S158" s="148"/>
      <c r="T158" s="148"/>
      <c r="U158" s="148"/>
      <c r="V158" s="148"/>
      <c r="W158" s="148"/>
      <c r="X158" s="148"/>
      <c r="Y158" s="148"/>
      <c r="Z158" s="148"/>
    </row>
    <row r="159" spans="1:26" ht="17.25" x14ac:dyDescent="0.4">
      <c r="A159" s="148"/>
      <c r="B159" s="148"/>
      <c r="C159" s="148"/>
      <c r="D159" s="148"/>
      <c r="E159" s="148"/>
      <c r="F159" s="148"/>
      <c r="G159" s="148"/>
      <c r="H159" s="148"/>
      <c r="I159" s="148"/>
      <c r="J159" s="148"/>
      <c r="K159" s="148"/>
      <c r="L159" s="155"/>
      <c r="M159" s="148"/>
      <c r="N159" s="148"/>
      <c r="O159" s="148"/>
      <c r="P159" s="148"/>
      <c r="Q159" s="148"/>
      <c r="R159" s="148"/>
      <c r="S159" s="148"/>
      <c r="T159" s="148"/>
      <c r="U159" s="148"/>
      <c r="V159" s="148"/>
      <c r="W159" s="148"/>
      <c r="X159" s="148"/>
      <c r="Y159" s="148"/>
      <c r="Z159" s="148"/>
    </row>
    <row r="160" spans="1:26" ht="17.25" x14ac:dyDescent="0.4">
      <c r="A160" s="148"/>
      <c r="B160" s="148"/>
      <c r="C160" s="148"/>
      <c r="D160" s="148"/>
      <c r="E160" s="148"/>
      <c r="F160" s="148"/>
      <c r="G160" s="148"/>
      <c r="H160" s="148"/>
      <c r="I160" s="148"/>
      <c r="J160" s="148"/>
      <c r="K160" s="148"/>
      <c r="L160" s="155"/>
      <c r="M160" s="148"/>
      <c r="N160" s="148"/>
      <c r="O160" s="148"/>
      <c r="P160" s="148"/>
      <c r="Q160" s="148"/>
      <c r="R160" s="148"/>
      <c r="S160" s="148"/>
      <c r="T160" s="148"/>
      <c r="U160" s="148"/>
      <c r="V160" s="148"/>
      <c r="W160" s="148"/>
      <c r="X160" s="148"/>
      <c r="Y160" s="148"/>
      <c r="Z160" s="148"/>
    </row>
    <row r="161" spans="1:26" ht="17.25" x14ac:dyDescent="0.4">
      <c r="A161" s="148"/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  <c r="L161" s="155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8"/>
      <c r="Z161" s="148"/>
    </row>
    <row r="162" spans="1:26" ht="17.25" x14ac:dyDescent="0.4">
      <c r="A162" s="148"/>
      <c r="B162" s="148"/>
      <c r="C162" s="148"/>
      <c r="D162" s="148"/>
      <c r="E162" s="148"/>
      <c r="F162" s="148"/>
      <c r="G162" s="148"/>
      <c r="H162" s="148"/>
      <c r="I162" s="148"/>
      <c r="J162" s="148"/>
      <c r="K162" s="148"/>
      <c r="L162" s="155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8"/>
      <c r="Z162" s="148"/>
    </row>
    <row r="163" spans="1:26" ht="17.25" x14ac:dyDescent="0.4">
      <c r="A163" s="148"/>
      <c r="B163" s="148"/>
      <c r="C163" s="148"/>
      <c r="D163" s="148"/>
      <c r="E163" s="148"/>
      <c r="F163" s="148"/>
      <c r="G163" s="148"/>
      <c r="H163" s="148"/>
      <c r="I163" s="148"/>
      <c r="J163" s="148"/>
      <c r="K163" s="148"/>
      <c r="L163" s="155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8"/>
      <c r="Z163" s="148"/>
    </row>
    <row r="164" spans="1:26" ht="17.25" x14ac:dyDescent="0.4">
      <c r="A164" s="148"/>
      <c r="B164" s="148"/>
      <c r="C164" s="148"/>
      <c r="D164" s="148"/>
      <c r="E164" s="148"/>
      <c r="F164" s="148"/>
      <c r="G164" s="148"/>
      <c r="H164" s="148"/>
      <c r="I164" s="148"/>
      <c r="J164" s="148"/>
      <c r="K164" s="148"/>
      <c r="L164" s="155"/>
      <c r="M164" s="148"/>
      <c r="N164" s="148"/>
      <c r="O164" s="148"/>
      <c r="P164" s="148"/>
      <c r="Q164" s="148"/>
      <c r="R164" s="148"/>
      <c r="S164" s="148"/>
      <c r="T164" s="148"/>
      <c r="U164" s="148"/>
      <c r="V164" s="148"/>
      <c r="W164" s="148"/>
      <c r="X164" s="148"/>
      <c r="Y164" s="148"/>
      <c r="Z164" s="148"/>
    </row>
    <row r="165" spans="1:26" ht="17.25" x14ac:dyDescent="0.4">
      <c r="A165" s="148"/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55"/>
      <c r="M165" s="148"/>
      <c r="N165" s="148"/>
      <c r="O165" s="148"/>
      <c r="P165" s="148"/>
      <c r="Q165" s="148"/>
      <c r="R165" s="148"/>
      <c r="S165" s="148"/>
      <c r="T165" s="148"/>
      <c r="U165" s="148"/>
      <c r="V165" s="148"/>
      <c r="W165" s="148"/>
      <c r="X165" s="148"/>
      <c r="Y165" s="148"/>
      <c r="Z165" s="148"/>
    </row>
    <row r="166" spans="1:26" ht="17.25" x14ac:dyDescent="0.4">
      <c r="A166" s="148"/>
      <c r="B166" s="148"/>
      <c r="C166" s="148"/>
      <c r="D166" s="148"/>
      <c r="E166" s="148"/>
      <c r="F166" s="148"/>
      <c r="G166" s="148"/>
      <c r="H166" s="148"/>
      <c r="I166" s="148"/>
      <c r="J166" s="148"/>
      <c r="K166" s="148"/>
      <c r="L166" s="155"/>
      <c r="M166" s="148"/>
      <c r="N166" s="148"/>
      <c r="O166" s="148"/>
      <c r="P166" s="148"/>
      <c r="Q166" s="148"/>
      <c r="R166" s="148"/>
      <c r="S166" s="148"/>
      <c r="T166" s="148"/>
      <c r="U166" s="148"/>
      <c r="V166" s="148"/>
      <c r="W166" s="148"/>
      <c r="X166" s="148"/>
      <c r="Y166" s="148"/>
      <c r="Z166" s="148"/>
    </row>
    <row r="167" spans="1:26" ht="17.25" x14ac:dyDescent="0.4">
      <c r="A167" s="148"/>
      <c r="B167" s="148"/>
      <c r="C167" s="148"/>
      <c r="D167" s="148"/>
      <c r="E167" s="148"/>
      <c r="F167" s="148"/>
      <c r="G167" s="148"/>
      <c r="H167" s="148"/>
      <c r="I167" s="148"/>
      <c r="J167" s="148"/>
      <c r="K167" s="148"/>
      <c r="L167" s="155"/>
      <c r="M167" s="148"/>
      <c r="N167" s="148"/>
      <c r="O167" s="148"/>
      <c r="P167" s="148"/>
      <c r="Q167" s="148"/>
      <c r="R167" s="148"/>
      <c r="S167" s="148"/>
      <c r="T167" s="148"/>
      <c r="U167" s="148"/>
      <c r="V167" s="148"/>
      <c r="W167" s="148"/>
      <c r="X167" s="148"/>
      <c r="Y167" s="148"/>
      <c r="Z167" s="148"/>
    </row>
    <row r="168" spans="1:26" ht="17.25" x14ac:dyDescent="0.4">
      <c r="A168" s="148"/>
      <c r="B168" s="148"/>
      <c r="C168" s="148"/>
      <c r="D168" s="148"/>
      <c r="E168" s="148"/>
      <c r="F168" s="148"/>
      <c r="G168" s="148"/>
      <c r="H168" s="148"/>
      <c r="I168" s="148"/>
      <c r="J168" s="148"/>
      <c r="K168" s="148"/>
      <c r="L168" s="155"/>
      <c r="M168" s="148"/>
      <c r="N168" s="148"/>
      <c r="O168" s="148"/>
      <c r="P168" s="148"/>
      <c r="Q168" s="148"/>
      <c r="R168" s="148"/>
      <c r="S168" s="148"/>
      <c r="T168" s="148"/>
      <c r="U168" s="148"/>
      <c r="V168" s="148"/>
      <c r="W168" s="148"/>
      <c r="X168" s="148"/>
      <c r="Y168" s="148"/>
      <c r="Z168" s="148"/>
    </row>
    <row r="169" spans="1:26" ht="17.25" x14ac:dyDescent="0.4">
      <c r="A169" s="148"/>
      <c r="B169" s="148"/>
      <c r="C169" s="148"/>
      <c r="D169" s="148"/>
      <c r="E169" s="148"/>
      <c r="F169" s="148"/>
      <c r="G169" s="148"/>
      <c r="H169" s="148"/>
      <c r="I169" s="148"/>
      <c r="J169" s="148"/>
      <c r="K169" s="148"/>
      <c r="L169" s="155"/>
      <c r="M169" s="148"/>
      <c r="N169" s="148"/>
      <c r="O169" s="148"/>
      <c r="P169" s="148"/>
      <c r="Q169" s="148"/>
      <c r="R169" s="148"/>
      <c r="S169" s="148"/>
      <c r="T169" s="148"/>
      <c r="U169" s="148"/>
      <c r="V169" s="148"/>
      <c r="W169" s="148"/>
      <c r="X169" s="148"/>
      <c r="Y169" s="148"/>
      <c r="Z169" s="148"/>
    </row>
    <row r="170" spans="1:26" ht="17.25" x14ac:dyDescent="0.4">
      <c r="A170" s="148"/>
      <c r="B170" s="148"/>
      <c r="C170" s="148"/>
      <c r="D170" s="148"/>
      <c r="E170" s="148"/>
      <c r="F170" s="148"/>
      <c r="G170" s="148"/>
      <c r="H170" s="148"/>
      <c r="I170" s="148"/>
      <c r="J170" s="148"/>
      <c r="K170" s="148"/>
      <c r="L170" s="155"/>
      <c r="M170" s="148"/>
      <c r="N170" s="148"/>
      <c r="O170" s="148"/>
      <c r="P170" s="148"/>
      <c r="Q170" s="148"/>
      <c r="R170" s="148"/>
      <c r="S170" s="148"/>
      <c r="T170" s="148"/>
      <c r="U170" s="148"/>
      <c r="V170" s="148"/>
      <c r="W170" s="148"/>
      <c r="X170" s="148"/>
      <c r="Y170" s="148"/>
      <c r="Z170" s="148"/>
    </row>
    <row r="171" spans="1:26" ht="17.25" x14ac:dyDescent="0.4">
      <c r="A171" s="148"/>
      <c r="B171" s="148"/>
      <c r="C171" s="148"/>
      <c r="D171" s="148"/>
      <c r="E171" s="148"/>
      <c r="F171" s="148"/>
      <c r="G171" s="148"/>
      <c r="H171" s="148"/>
      <c r="I171" s="148"/>
      <c r="J171" s="148"/>
      <c r="K171" s="148"/>
      <c r="L171" s="155"/>
      <c r="M171" s="148"/>
      <c r="N171" s="148"/>
      <c r="O171" s="148"/>
      <c r="P171" s="148"/>
      <c r="Q171" s="148"/>
      <c r="R171" s="148"/>
      <c r="S171" s="148"/>
      <c r="T171" s="148"/>
      <c r="U171" s="148"/>
      <c r="V171" s="148"/>
      <c r="W171" s="148"/>
      <c r="X171" s="148"/>
      <c r="Y171" s="148"/>
      <c r="Z171" s="148"/>
    </row>
    <row r="172" spans="1:26" ht="17.25" x14ac:dyDescent="0.4">
      <c r="A172" s="148"/>
      <c r="B172" s="148"/>
      <c r="C172" s="148"/>
      <c r="D172" s="148"/>
      <c r="E172" s="148"/>
      <c r="F172" s="148"/>
      <c r="G172" s="148"/>
      <c r="H172" s="148"/>
      <c r="I172" s="148"/>
      <c r="J172" s="148"/>
      <c r="K172" s="148"/>
      <c r="L172" s="155"/>
      <c r="M172" s="148"/>
      <c r="N172" s="148"/>
      <c r="O172" s="148"/>
      <c r="P172" s="148"/>
      <c r="Q172" s="148"/>
      <c r="R172" s="148"/>
      <c r="S172" s="148"/>
      <c r="T172" s="148"/>
      <c r="U172" s="148"/>
      <c r="V172" s="148"/>
      <c r="W172" s="148"/>
      <c r="X172" s="148"/>
      <c r="Y172" s="148"/>
      <c r="Z172" s="148"/>
    </row>
    <row r="173" spans="1:26" ht="17.25" x14ac:dyDescent="0.4">
      <c r="A173" s="148"/>
      <c r="B173" s="148"/>
      <c r="C173" s="148"/>
      <c r="D173" s="148"/>
      <c r="E173" s="148"/>
      <c r="F173" s="148"/>
      <c r="G173" s="148"/>
      <c r="H173" s="148"/>
      <c r="I173" s="148"/>
      <c r="J173" s="148"/>
      <c r="K173" s="148"/>
      <c r="L173" s="155"/>
      <c r="M173" s="148"/>
      <c r="N173" s="148"/>
      <c r="O173" s="148"/>
      <c r="P173" s="148"/>
      <c r="Q173" s="148"/>
      <c r="R173" s="148"/>
      <c r="S173" s="148"/>
      <c r="T173" s="148"/>
      <c r="U173" s="148"/>
      <c r="V173" s="148"/>
      <c r="W173" s="148"/>
      <c r="X173" s="148"/>
      <c r="Y173" s="148"/>
      <c r="Z173" s="148"/>
    </row>
    <row r="174" spans="1:26" ht="17.25" x14ac:dyDescent="0.4">
      <c r="A174" s="148"/>
      <c r="B174" s="148"/>
      <c r="C174" s="148"/>
      <c r="D174" s="148"/>
      <c r="E174" s="148"/>
      <c r="F174" s="148"/>
      <c r="G174" s="148"/>
      <c r="H174" s="148"/>
      <c r="I174" s="148"/>
      <c r="J174" s="148"/>
      <c r="K174" s="148"/>
      <c r="L174" s="155"/>
      <c r="M174" s="148"/>
      <c r="N174" s="148"/>
      <c r="O174" s="148"/>
      <c r="P174" s="148"/>
      <c r="Q174" s="148"/>
      <c r="R174" s="148"/>
      <c r="S174" s="148"/>
      <c r="T174" s="148"/>
      <c r="U174" s="148"/>
      <c r="V174" s="148"/>
      <c r="W174" s="148"/>
      <c r="X174" s="148"/>
      <c r="Y174" s="148"/>
      <c r="Z174" s="148"/>
    </row>
    <row r="175" spans="1:26" ht="17.25" x14ac:dyDescent="0.4">
      <c r="A175" s="148"/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55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</row>
    <row r="176" spans="1:26" ht="17.25" x14ac:dyDescent="0.4">
      <c r="A176" s="148"/>
      <c r="B176" s="148"/>
      <c r="C176" s="148"/>
      <c r="D176" s="148"/>
      <c r="E176" s="148"/>
      <c r="F176" s="148"/>
      <c r="G176" s="148"/>
      <c r="H176" s="148"/>
      <c r="I176" s="148"/>
      <c r="J176" s="148"/>
      <c r="K176" s="148"/>
      <c r="L176" s="155"/>
      <c r="M176" s="148"/>
      <c r="N176" s="148"/>
      <c r="O176" s="148"/>
      <c r="P176" s="148"/>
      <c r="Q176" s="148"/>
      <c r="R176" s="148"/>
      <c r="S176" s="148"/>
      <c r="T176" s="148"/>
      <c r="U176" s="148"/>
      <c r="V176" s="148"/>
      <c r="W176" s="148"/>
      <c r="X176" s="148"/>
      <c r="Y176" s="148"/>
      <c r="Z176" s="148"/>
    </row>
    <row r="177" spans="1:26" ht="17.25" x14ac:dyDescent="0.4">
      <c r="A177" s="148"/>
      <c r="B177" s="148"/>
      <c r="C177" s="148"/>
      <c r="D177" s="148"/>
      <c r="E177" s="148"/>
      <c r="F177" s="148"/>
      <c r="G177" s="148"/>
      <c r="H177" s="148"/>
      <c r="I177" s="148"/>
      <c r="J177" s="148"/>
      <c r="K177" s="148"/>
      <c r="L177" s="155"/>
      <c r="M177" s="148"/>
      <c r="N177" s="148"/>
      <c r="O177" s="148"/>
      <c r="P177" s="148"/>
      <c r="Q177" s="148"/>
      <c r="R177" s="148"/>
      <c r="S177" s="148"/>
      <c r="T177" s="148"/>
      <c r="U177" s="148"/>
      <c r="V177" s="148"/>
      <c r="W177" s="148"/>
      <c r="X177" s="148"/>
      <c r="Y177" s="148"/>
      <c r="Z177" s="148"/>
    </row>
    <row r="178" spans="1:26" ht="17.25" x14ac:dyDescent="0.4">
      <c r="A178" s="148"/>
      <c r="B178" s="148"/>
      <c r="C178" s="148"/>
      <c r="D178" s="148"/>
      <c r="E178" s="148"/>
      <c r="F178" s="148"/>
      <c r="G178" s="148"/>
      <c r="H178" s="148"/>
      <c r="I178" s="148"/>
      <c r="J178" s="148"/>
      <c r="K178" s="148"/>
      <c r="L178" s="155"/>
      <c r="M178" s="148"/>
      <c r="N178" s="148"/>
      <c r="O178" s="148"/>
      <c r="P178" s="148"/>
      <c r="Q178" s="148"/>
      <c r="R178" s="148"/>
      <c r="S178" s="148"/>
      <c r="T178" s="148"/>
      <c r="U178" s="148"/>
      <c r="V178" s="148"/>
      <c r="W178" s="148"/>
      <c r="X178" s="148"/>
      <c r="Y178" s="148"/>
      <c r="Z178" s="148"/>
    </row>
    <row r="179" spans="1:26" ht="17.25" x14ac:dyDescent="0.4">
      <c r="A179" s="148"/>
      <c r="B179" s="148"/>
      <c r="C179" s="148"/>
      <c r="D179" s="148"/>
      <c r="E179" s="148"/>
      <c r="F179" s="148"/>
      <c r="G179" s="148"/>
      <c r="H179" s="148"/>
      <c r="I179" s="148"/>
      <c r="J179" s="148"/>
      <c r="K179" s="148"/>
      <c r="L179" s="155"/>
      <c r="M179" s="148"/>
      <c r="N179" s="148"/>
      <c r="O179" s="148"/>
      <c r="P179" s="148"/>
      <c r="Q179" s="148"/>
      <c r="R179" s="148"/>
      <c r="S179" s="148"/>
      <c r="T179" s="148"/>
      <c r="U179" s="148"/>
      <c r="V179" s="148"/>
      <c r="W179" s="148"/>
      <c r="X179" s="148"/>
      <c r="Y179" s="148"/>
      <c r="Z179" s="148"/>
    </row>
    <row r="180" spans="1:26" ht="17.25" x14ac:dyDescent="0.4">
      <c r="A180" s="148"/>
      <c r="B180" s="148"/>
      <c r="C180" s="148"/>
      <c r="D180" s="148"/>
      <c r="E180" s="148"/>
      <c r="F180" s="148"/>
      <c r="G180" s="148"/>
      <c r="H180" s="148"/>
      <c r="I180" s="148"/>
      <c r="J180" s="148"/>
      <c r="K180" s="148"/>
      <c r="L180" s="155"/>
      <c r="M180" s="148"/>
      <c r="N180" s="148"/>
      <c r="O180" s="148"/>
      <c r="P180" s="148"/>
      <c r="Q180" s="148"/>
      <c r="R180" s="148"/>
      <c r="S180" s="148"/>
      <c r="T180" s="148"/>
      <c r="U180" s="148"/>
      <c r="V180" s="148"/>
      <c r="W180" s="148"/>
      <c r="X180" s="148"/>
      <c r="Y180" s="148"/>
      <c r="Z180" s="148"/>
    </row>
    <row r="181" spans="1:26" ht="17.25" x14ac:dyDescent="0.4">
      <c r="A181" s="148"/>
      <c r="B181" s="148"/>
      <c r="C181" s="148"/>
      <c r="D181" s="148"/>
      <c r="E181" s="148"/>
      <c r="F181" s="148"/>
      <c r="G181" s="148"/>
      <c r="H181" s="148"/>
      <c r="I181" s="148"/>
      <c r="J181" s="148"/>
      <c r="K181" s="148"/>
      <c r="L181" s="155"/>
      <c r="M181" s="148"/>
      <c r="N181" s="148"/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</row>
    <row r="182" spans="1:26" ht="17.25" x14ac:dyDescent="0.4">
      <c r="A182" s="148"/>
      <c r="B182" s="148"/>
      <c r="C182" s="148"/>
      <c r="D182" s="148"/>
      <c r="E182" s="148"/>
      <c r="F182" s="148"/>
      <c r="G182" s="148"/>
      <c r="H182" s="148"/>
      <c r="I182" s="148"/>
      <c r="J182" s="148"/>
      <c r="K182" s="148"/>
      <c r="L182" s="155"/>
      <c r="M182" s="148"/>
      <c r="N182" s="148"/>
      <c r="O182" s="148"/>
      <c r="P182" s="148"/>
      <c r="Q182" s="148"/>
      <c r="R182" s="148"/>
      <c r="S182" s="148"/>
      <c r="T182" s="148"/>
      <c r="U182" s="148"/>
      <c r="V182" s="148"/>
      <c r="W182" s="148"/>
      <c r="X182" s="148"/>
      <c r="Y182" s="148"/>
      <c r="Z182" s="148"/>
    </row>
    <row r="183" spans="1:26" ht="17.25" x14ac:dyDescent="0.4">
      <c r="A183" s="148"/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55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</row>
    <row r="184" spans="1:26" ht="17.25" x14ac:dyDescent="0.4">
      <c r="A184" s="148"/>
      <c r="B184" s="148"/>
      <c r="C184" s="148"/>
      <c r="D184" s="148"/>
      <c r="E184" s="148"/>
      <c r="F184" s="148"/>
      <c r="G184" s="148"/>
      <c r="H184" s="148"/>
      <c r="I184" s="148"/>
      <c r="J184" s="148"/>
      <c r="K184" s="148"/>
      <c r="L184" s="155"/>
      <c r="M184" s="148"/>
      <c r="N184" s="148"/>
      <c r="O184" s="148"/>
      <c r="P184" s="148"/>
      <c r="Q184" s="148"/>
      <c r="R184" s="148"/>
      <c r="S184" s="148"/>
      <c r="T184" s="148"/>
      <c r="U184" s="148"/>
      <c r="V184" s="148"/>
      <c r="W184" s="148"/>
      <c r="X184" s="148"/>
      <c r="Y184" s="148"/>
      <c r="Z184" s="148"/>
    </row>
    <row r="185" spans="1:26" ht="17.25" x14ac:dyDescent="0.4">
      <c r="A185" s="148"/>
      <c r="B185" s="148"/>
      <c r="C185" s="148"/>
      <c r="D185" s="148"/>
      <c r="E185" s="148"/>
      <c r="F185" s="148"/>
      <c r="G185" s="148"/>
      <c r="H185" s="148"/>
      <c r="I185" s="148"/>
      <c r="J185" s="148"/>
      <c r="K185" s="148"/>
      <c r="L185" s="155"/>
      <c r="M185" s="148"/>
      <c r="N185" s="148"/>
      <c r="O185" s="148"/>
      <c r="P185" s="148"/>
      <c r="Q185" s="148"/>
      <c r="R185" s="148"/>
      <c r="S185" s="148"/>
      <c r="T185" s="148"/>
      <c r="U185" s="148"/>
      <c r="V185" s="148"/>
      <c r="W185" s="148"/>
      <c r="X185" s="148"/>
      <c r="Y185" s="148"/>
      <c r="Z185" s="148"/>
    </row>
    <row r="186" spans="1:26" ht="17.25" x14ac:dyDescent="0.4">
      <c r="A186" s="148"/>
      <c r="B186" s="148"/>
      <c r="C186" s="148"/>
      <c r="D186" s="148"/>
      <c r="E186" s="148"/>
      <c r="F186" s="148"/>
      <c r="G186" s="148"/>
      <c r="H186" s="148"/>
      <c r="I186" s="148"/>
      <c r="J186" s="148"/>
      <c r="K186" s="148"/>
      <c r="L186" s="155"/>
      <c r="M186" s="148"/>
      <c r="N186" s="148"/>
      <c r="O186" s="148"/>
      <c r="P186" s="148"/>
      <c r="Q186" s="148"/>
      <c r="R186" s="148"/>
      <c r="S186" s="148"/>
      <c r="T186" s="148"/>
      <c r="U186" s="148"/>
      <c r="V186" s="148"/>
      <c r="W186" s="148"/>
      <c r="X186" s="148"/>
      <c r="Y186" s="148"/>
      <c r="Z186" s="148"/>
    </row>
    <row r="187" spans="1:26" ht="17.25" x14ac:dyDescent="0.4">
      <c r="A187" s="148"/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55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</row>
    <row r="188" spans="1:26" ht="17.25" x14ac:dyDescent="0.4">
      <c r="A188" s="148"/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55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</row>
    <row r="189" spans="1:26" ht="17.25" x14ac:dyDescent="0.4">
      <c r="A189" s="148"/>
      <c r="B189" s="148"/>
      <c r="C189" s="148"/>
      <c r="D189" s="148"/>
      <c r="E189" s="148"/>
      <c r="F189" s="148"/>
      <c r="G189" s="148"/>
      <c r="H189" s="148"/>
      <c r="I189" s="148"/>
      <c r="J189" s="148"/>
      <c r="K189" s="148"/>
      <c r="L189" s="155"/>
      <c r="M189" s="148"/>
      <c r="N189" s="148"/>
      <c r="O189" s="148"/>
      <c r="P189" s="148"/>
      <c r="Q189" s="148"/>
      <c r="R189" s="148"/>
      <c r="S189" s="148"/>
      <c r="T189" s="148"/>
      <c r="U189" s="148"/>
      <c r="V189" s="148"/>
      <c r="W189" s="148"/>
      <c r="X189" s="148"/>
      <c r="Y189" s="148"/>
      <c r="Z189" s="148"/>
    </row>
    <row r="190" spans="1:26" ht="17.25" x14ac:dyDescent="0.4">
      <c r="A190" s="148"/>
      <c r="B190" s="148"/>
      <c r="C190" s="148"/>
      <c r="D190" s="148"/>
      <c r="E190" s="148"/>
      <c r="F190" s="148"/>
      <c r="G190" s="148"/>
      <c r="H190" s="148"/>
      <c r="I190" s="148"/>
      <c r="J190" s="148"/>
      <c r="K190" s="148"/>
      <c r="L190" s="155"/>
      <c r="M190" s="148"/>
      <c r="N190" s="148"/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</row>
    <row r="191" spans="1:26" ht="17.25" x14ac:dyDescent="0.4">
      <c r="A191" s="148"/>
      <c r="B191" s="148"/>
      <c r="C191" s="148"/>
      <c r="D191" s="148"/>
      <c r="E191" s="148"/>
      <c r="F191" s="148"/>
      <c r="G191" s="148"/>
      <c r="H191" s="148"/>
      <c r="I191" s="148"/>
      <c r="J191" s="148"/>
      <c r="K191" s="148"/>
      <c r="L191" s="155"/>
      <c r="M191" s="148"/>
      <c r="N191" s="148"/>
      <c r="O191" s="148"/>
      <c r="P191" s="148"/>
      <c r="Q191" s="148"/>
      <c r="R191" s="148"/>
      <c r="S191" s="148"/>
      <c r="T191" s="148"/>
      <c r="U191" s="148"/>
      <c r="V191" s="148"/>
      <c r="W191" s="148"/>
      <c r="X191" s="148"/>
      <c r="Y191" s="148"/>
      <c r="Z191" s="148"/>
    </row>
    <row r="192" spans="1:26" ht="17.25" x14ac:dyDescent="0.4">
      <c r="A192" s="148"/>
      <c r="B192" s="148"/>
      <c r="C192" s="148"/>
      <c r="D192" s="148"/>
      <c r="E192" s="148"/>
      <c r="F192" s="148"/>
      <c r="G192" s="148"/>
      <c r="H192" s="148"/>
      <c r="I192" s="148"/>
      <c r="J192" s="148"/>
      <c r="K192" s="148"/>
      <c r="L192" s="155"/>
      <c r="M192" s="148"/>
      <c r="N192" s="148"/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</row>
    <row r="193" spans="1:26" ht="17.25" x14ac:dyDescent="0.4">
      <c r="A193" s="148"/>
      <c r="B193" s="148"/>
      <c r="C193" s="148"/>
      <c r="D193" s="148"/>
      <c r="E193" s="148"/>
      <c r="F193" s="148"/>
      <c r="G193" s="148"/>
      <c r="H193" s="148"/>
      <c r="I193" s="148"/>
      <c r="J193" s="148"/>
      <c r="K193" s="148"/>
      <c r="L193" s="155"/>
      <c r="M193" s="148"/>
      <c r="N193" s="148"/>
      <c r="O193" s="148"/>
      <c r="P193" s="148"/>
      <c r="Q193" s="148"/>
      <c r="R193" s="148"/>
      <c r="S193" s="148"/>
      <c r="T193" s="148"/>
      <c r="U193" s="148"/>
      <c r="V193" s="148"/>
      <c r="W193" s="148"/>
      <c r="X193" s="148"/>
      <c r="Y193" s="148"/>
      <c r="Z193" s="148"/>
    </row>
    <row r="194" spans="1:26" ht="17.25" x14ac:dyDescent="0.4">
      <c r="A194" s="148"/>
      <c r="B194" s="148"/>
      <c r="C194" s="148"/>
      <c r="D194" s="148"/>
      <c r="E194" s="148"/>
      <c r="F194" s="148"/>
      <c r="G194" s="148"/>
      <c r="H194" s="148"/>
      <c r="I194" s="148"/>
      <c r="J194" s="148"/>
      <c r="K194" s="148"/>
      <c r="L194" s="155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</row>
    <row r="195" spans="1:26" ht="17.25" x14ac:dyDescent="0.4">
      <c r="A195" s="148"/>
      <c r="B195" s="148"/>
      <c r="C195" s="148"/>
      <c r="D195" s="148"/>
      <c r="E195" s="148"/>
      <c r="F195" s="148"/>
      <c r="G195" s="148"/>
      <c r="H195" s="148"/>
      <c r="I195" s="148"/>
      <c r="J195" s="148"/>
      <c r="K195" s="148"/>
      <c r="L195" s="155"/>
      <c r="M195" s="148"/>
      <c r="N195" s="148"/>
      <c r="O195" s="148"/>
      <c r="P195" s="148"/>
      <c r="Q195" s="148"/>
      <c r="R195" s="148"/>
      <c r="S195" s="148"/>
      <c r="T195" s="148"/>
      <c r="U195" s="148"/>
      <c r="V195" s="148"/>
      <c r="W195" s="148"/>
      <c r="X195" s="148"/>
      <c r="Y195" s="148"/>
      <c r="Z195" s="148"/>
    </row>
    <row r="196" spans="1:26" ht="17.25" x14ac:dyDescent="0.4">
      <c r="A196" s="148"/>
      <c r="B196" s="148"/>
      <c r="C196" s="148"/>
      <c r="D196" s="148"/>
      <c r="E196" s="148"/>
      <c r="F196" s="148"/>
      <c r="G196" s="148"/>
      <c r="H196" s="148"/>
      <c r="I196" s="148"/>
      <c r="J196" s="148"/>
      <c r="K196" s="148"/>
      <c r="L196" s="155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  <c r="Z196" s="148"/>
    </row>
    <row r="197" spans="1:26" ht="17.25" x14ac:dyDescent="0.4">
      <c r="A197" s="148"/>
      <c r="B197" s="148"/>
      <c r="C197" s="148"/>
      <c r="D197" s="148"/>
      <c r="E197" s="148"/>
      <c r="F197" s="148"/>
      <c r="G197" s="148"/>
      <c r="H197" s="148"/>
      <c r="I197" s="148"/>
      <c r="J197" s="148"/>
      <c r="K197" s="148"/>
      <c r="L197" s="155"/>
      <c r="M197" s="148"/>
      <c r="N197" s="148"/>
      <c r="O197" s="148"/>
      <c r="P197" s="148"/>
      <c r="Q197" s="148"/>
      <c r="R197" s="148"/>
      <c r="S197" s="148"/>
      <c r="T197" s="148"/>
      <c r="U197" s="148"/>
      <c r="V197" s="148"/>
      <c r="W197" s="148"/>
      <c r="X197" s="148"/>
      <c r="Y197" s="148"/>
      <c r="Z197" s="148"/>
    </row>
    <row r="198" spans="1:26" ht="17.25" x14ac:dyDescent="0.4">
      <c r="A198" s="148"/>
      <c r="B198" s="148"/>
      <c r="C198" s="148"/>
      <c r="D198" s="148"/>
      <c r="E198" s="148"/>
      <c r="F198" s="148"/>
      <c r="G198" s="148"/>
      <c r="H198" s="148"/>
      <c r="I198" s="148"/>
      <c r="J198" s="148"/>
      <c r="K198" s="148"/>
      <c r="L198" s="155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8"/>
      <c r="Z198" s="148"/>
    </row>
    <row r="199" spans="1:26" ht="17.25" x14ac:dyDescent="0.4">
      <c r="A199" s="148"/>
      <c r="B199" s="148"/>
      <c r="C199" s="148"/>
      <c r="D199" s="148"/>
      <c r="E199" s="148"/>
      <c r="F199" s="148"/>
      <c r="G199" s="148"/>
      <c r="H199" s="148"/>
      <c r="I199" s="148"/>
      <c r="J199" s="148"/>
      <c r="K199" s="148"/>
      <c r="L199" s="155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8"/>
      <c r="Z199" s="148"/>
    </row>
    <row r="200" spans="1:26" ht="17.25" x14ac:dyDescent="0.4">
      <c r="A200" s="148"/>
      <c r="B200" s="148"/>
      <c r="C200" s="148"/>
      <c r="D200" s="148"/>
      <c r="E200" s="148"/>
      <c r="F200" s="148"/>
      <c r="G200" s="148"/>
      <c r="H200" s="148"/>
      <c r="I200" s="148"/>
      <c r="J200" s="148"/>
      <c r="K200" s="148"/>
      <c r="L200" s="155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8"/>
      <c r="Z200" s="148"/>
    </row>
    <row r="201" spans="1:26" ht="17.25" x14ac:dyDescent="0.4">
      <c r="A201" s="148"/>
      <c r="B201" s="148"/>
      <c r="C201" s="148"/>
      <c r="D201" s="148"/>
      <c r="E201" s="148"/>
      <c r="F201" s="148"/>
      <c r="G201" s="148"/>
      <c r="H201" s="148"/>
      <c r="I201" s="148"/>
      <c r="J201" s="148"/>
      <c r="K201" s="148"/>
      <c r="L201" s="155"/>
      <c r="M201" s="148"/>
      <c r="N201" s="148"/>
      <c r="O201" s="148"/>
      <c r="P201" s="148"/>
      <c r="Q201" s="148"/>
      <c r="R201" s="148"/>
      <c r="S201" s="148"/>
      <c r="T201" s="148"/>
      <c r="U201" s="148"/>
      <c r="V201" s="148"/>
      <c r="W201" s="148"/>
      <c r="X201" s="148"/>
      <c r="Y201" s="148"/>
      <c r="Z201" s="148"/>
    </row>
    <row r="202" spans="1:26" ht="17.25" x14ac:dyDescent="0.4">
      <c r="A202" s="148"/>
      <c r="B202" s="148"/>
      <c r="C202" s="148"/>
      <c r="D202" s="148"/>
      <c r="E202" s="148"/>
      <c r="F202" s="148"/>
      <c r="G202" s="148"/>
      <c r="H202" s="148"/>
      <c r="I202" s="148"/>
      <c r="J202" s="148"/>
      <c r="K202" s="148"/>
      <c r="L202" s="155"/>
      <c r="M202" s="148"/>
      <c r="N202" s="148"/>
      <c r="O202" s="148"/>
      <c r="P202" s="148"/>
      <c r="Q202" s="148"/>
      <c r="R202" s="148"/>
      <c r="S202" s="148"/>
      <c r="T202" s="148"/>
      <c r="U202" s="148"/>
      <c r="V202" s="148"/>
      <c r="W202" s="148"/>
      <c r="X202" s="148"/>
      <c r="Y202" s="148"/>
      <c r="Z202" s="148"/>
    </row>
    <row r="203" spans="1:26" ht="17.25" x14ac:dyDescent="0.4">
      <c r="A203" s="148"/>
      <c r="B203" s="148"/>
      <c r="C203" s="148"/>
      <c r="D203" s="148"/>
      <c r="E203" s="148"/>
      <c r="F203" s="148"/>
      <c r="G203" s="148"/>
      <c r="H203" s="148"/>
      <c r="I203" s="148"/>
      <c r="J203" s="148"/>
      <c r="K203" s="148"/>
      <c r="L203" s="155"/>
      <c r="M203" s="148"/>
      <c r="N203" s="148"/>
      <c r="O203" s="148"/>
      <c r="P203" s="148"/>
      <c r="Q203" s="148"/>
      <c r="R203" s="148"/>
      <c r="S203" s="148"/>
      <c r="T203" s="148"/>
      <c r="U203" s="148"/>
      <c r="V203" s="148"/>
      <c r="W203" s="148"/>
      <c r="X203" s="148"/>
      <c r="Y203" s="148"/>
      <c r="Z203" s="148"/>
    </row>
    <row r="204" spans="1:26" ht="17.25" x14ac:dyDescent="0.4">
      <c r="A204" s="148"/>
      <c r="B204" s="148"/>
      <c r="C204" s="148"/>
      <c r="D204" s="148"/>
      <c r="E204" s="148"/>
      <c r="F204" s="148"/>
      <c r="G204" s="148"/>
      <c r="H204" s="148"/>
      <c r="I204" s="148"/>
      <c r="J204" s="148"/>
      <c r="K204" s="148"/>
      <c r="L204" s="155"/>
      <c r="M204" s="148"/>
      <c r="N204" s="148"/>
      <c r="O204" s="148"/>
      <c r="P204" s="148"/>
      <c r="Q204" s="148"/>
      <c r="R204" s="148"/>
      <c r="S204" s="148"/>
      <c r="T204" s="148"/>
      <c r="U204" s="148"/>
      <c r="V204" s="148"/>
      <c r="W204" s="148"/>
      <c r="X204" s="148"/>
      <c r="Y204" s="148"/>
      <c r="Z204" s="148"/>
    </row>
    <row r="205" spans="1:26" ht="17.25" x14ac:dyDescent="0.4">
      <c r="A205" s="148"/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55"/>
      <c r="M205" s="148"/>
      <c r="N205" s="148"/>
      <c r="O205" s="148"/>
      <c r="P205" s="148"/>
      <c r="Q205" s="148"/>
      <c r="R205" s="148"/>
      <c r="S205" s="148"/>
      <c r="T205" s="148"/>
      <c r="U205" s="148"/>
      <c r="V205" s="148"/>
      <c r="W205" s="148"/>
      <c r="X205" s="148"/>
      <c r="Y205" s="148"/>
      <c r="Z205" s="148"/>
    </row>
    <row r="206" spans="1:26" ht="17.25" x14ac:dyDescent="0.4">
      <c r="A206" s="148"/>
      <c r="B206" s="148"/>
      <c r="C206" s="148"/>
      <c r="D206" s="148"/>
      <c r="E206" s="148"/>
      <c r="F206" s="148"/>
      <c r="G206" s="148"/>
      <c r="H206" s="148"/>
      <c r="I206" s="148"/>
      <c r="J206" s="148"/>
      <c r="K206" s="148"/>
      <c r="L206" s="155"/>
      <c r="M206" s="148"/>
      <c r="N206" s="148"/>
      <c r="O206" s="148"/>
      <c r="P206" s="148"/>
      <c r="Q206" s="148"/>
      <c r="R206" s="148"/>
      <c r="S206" s="148"/>
      <c r="T206" s="148"/>
      <c r="U206" s="148"/>
      <c r="V206" s="148"/>
      <c r="W206" s="148"/>
      <c r="X206" s="148"/>
      <c r="Y206" s="148"/>
      <c r="Z206" s="148"/>
    </row>
    <row r="207" spans="1:26" ht="17.25" x14ac:dyDescent="0.4">
      <c r="A207" s="148"/>
      <c r="B207" s="148"/>
      <c r="C207" s="148"/>
      <c r="D207" s="148"/>
      <c r="E207" s="148"/>
      <c r="F207" s="148"/>
      <c r="G207" s="148"/>
      <c r="H207" s="148"/>
      <c r="I207" s="148"/>
      <c r="J207" s="148"/>
      <c r="K207" s="148"/>
      <c r="L207" s="155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</row>
    <row r="208" spans="1:26" ht="17.25" x14ac:dyDescent="0.4">
      <c r="A208" s="148"/>
      <c r="B208" s="148"/>
      <c r="C208" s="148"/>
      <c r="D208" s="148"/>
      <c r="E208" s="148"/>
      <c r="F208" s="148"/>
      <c r="G208" s="148"/>
      <c r="H208" s="148"/>
      <c r="I208" s="148"/>
      <c r="J208" s="148"/>
      <c r="K208" s="148"/>
      <c r="L208" s="155"/>
      <c r="M208" s="148"/>
      <c r="N208" s="148"/>
      <c r="O208" s="148"/>
      <c r="P208" s="148"/>
      <c r="Q208" s="148"/>
      <c r="R208" s="148"/>
      <c r="S208" s="148"/>
      <c r="T208" s="148"/>
      <c r="U208" s="148"/>
      <c r="V208" s="148"/>
      <c r="W208" s="148"/>
      <c r="X208" s="148"/>
      <c r="Y208" s="148"/>
      <c r="Z208" s="148"/>
    </row>
    <row r="209" spans="1:26" ht="17.25" x14ac:dyDescent="0.4">
      <c r="A209" s="148"/>
      <c r="B209" s="148"/>
      <c r="C209" s="148"/>
      <c r="D209" s="148"/>
      <c r="E209" s="148"/>
      <c r="F209" s="148"/>
      <c r="G209" s="148"/>
      <c r="H209" s="148"/>
      <c r="I209" s="148"/>
      <c r="J209" s="148"/>
      <c r="K209" s="148"/>
      <c r="L209" s="155"/>
      <c r="M209" s="148"/>
      <c r="N209" s="148"/>
      <c r="O209" s="148"/>
      <c r="P209" s="148"/>
      <c r="Q209" s="148"/>
      <c r="R209" s="148"/>
      <c r="S209" s="148"/>
      <c r="T209" s="148"/>
      <c r="U209" s="148"/>
      <c r="V209" s="148"/>
      <c r="W209" s="148"/>
      <c r="X209" s="148"/>
      <c r="Y209" s="148"/>
      <c r="Z209" s="148"/>
    </row>
    <row r="210" spans="1:26" ht="17.25" x14ac:dyDescent="0.4">
      <c r="A210" s="148"/>
      <c r="B210" s="148"/>
      <c r="C210" s="148"/>
      <c r="D210" s="148"/>
      <c r="E210" s="148"/>
      <c r="F210" s="148"/>
      <c r="G210" s="148"/>
      <c r="H210" s="148"/>
      <c r="I210" s="148"/>
      <c r="J210" s="148"/>
      <c r="K210" s="148"/>
      <c r="L210" s="155"/>
      <c r="M210" s="148"/>
      <c r="N210" s="148"/>
      <c r="O210" s="148"/>
      <c r="P210" s="148"/>
      <c r="Q210" s="148"/>
      <c r="R210" s="148"/>
      <c r="S210" s="148"/>
      <c r="T210" s="148"/>
      <c r="U210" s="148"/>
      <c r="V210" s="148"/>
      <c r="W210" s="148"/>
      <c r="X210" s="148"/>
      <c r="Y210" s="148"/>
      <c r="Z210" s="148"/>
    </row>
    <row r="211" spans="1:26" ht="17.25" x14ac:dyDescent="0.4">
      <c r="A211" s="148"/>
      <c r="B211" s="148"/>
      <c r="C211" s="148"/>
      <c r="D211" s="148"/>
      <c r="E211" s="148"/>
      <c r="F211" s="148"/>
      <c r="G211" s="148"/>
      <c r="H211" s="148"/>
      <c r="I211" s="148"/>
      <c r="J211" s="148"/>
      <c r="K211" s="148"/>
      <c r="L211" s="155"/>
      <c r="M211" s="148"/>
      <c r="N211" s="148"/>
      <c r="O211" s="148"/>
      <c r="P211" s="148"/>
      <c r="Q211" s="148"/>
      <c r="R211" s="148"/>
      <c r="S211" s="148"/>
      <c r="T211" s="148"/>
      <c r="U211" s="148"/>
      <c r="V211" s="148"/>
      <c r="W211" s="148"/>
      <c r="X211" s="148"/>
      <c r="Y211" s="148"/>
      <c r="Z211" s="148"/>
    </row>
    <row r="212" spans="1:26" ht="17.25" x14ac:dyDescent="0.4">
      <c r="A212" s="148"/>
      <c r="B212" s="148"/>
      <c r="C212" s="148"/>
      <c r="D212" s="148"/>
      <c r="E212" s="148"/>
      <c r="F212" s="148"/>
      <c r="G212" s="148"/>
      <c r="H212" s="148"/>
      <c r="I212" s="148"/>
      <c r="J212" s="148"/>
      <c r="K212" s="148"/>
      <c r="L212" s="155"/>
      <c r="M212" s="148"/>
      <c r="N212" s="148"/>
      <c r="O212" s="148"/>
      <c r="P212" s="148"/>
      <c r="Q212" s="148"/>
      <c r="R212" s="148"/>
      <c r="S212" s="148"/>
      <c r="T212" s="148"/>
      <c r="U212" s="148"/>
      <c r="V212" s="148"/>
      <c r="W212" s="148"/>
      <c r="X212" s="148"/>
      <c r="Y212" s="148"/>
      <c r="Z212" s="148"/>
    </row>
    <row r="213" spans="1:26" ht="17.25" x14ac:dyDescent="0.4">
      <c r="A213" s="148"/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55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48"/>
      <c r="Z213" s="148"/>
    </row>
    <row r="214" spans="1:26" ht="17.25" x14ac:dyDescent="0.4">
      <c r="A214" s="148"/>
      <c r="B214" s="148"/>
      <c r="C214" s="148"/>
      <c r="D214" s="148"/>
      <c r="E214" s="148"/>
      <c r="F214" s="148"/>
      <c r="G214" s="148"/>
      <c r="H214" s="148"/>
      <c r="I214" s="148"/>
      <c r="J214" s="148"/>
      <c r="K214" s="148"/>
      <c r="L214" s="155"/>
      <c r="M214" s="148"/>
      <c r="N214" s="148"/>
      <c r="O214" s="148"/>
      <c r="P214" s="148"/>
      <c r="Q214" s="148"/>
      <c r="R214" s="148"/>
      <c r="S214" s="148"/>
      <c r="T214" s="148"/>
      <c r="U214" s="148"/>
      <c r="V214" s="148"/>
      <c r="W214" s="148"/>
      <c r="X214" s="148"/>
      <c r="Y214" s="148"/>
      <c r="Z214" s="148"/>
    </row>
    <row r="215" spans="1:26" ht="17.25" x14ac:dyDescent="0.4">
      <c r="A215" s="148"/>
      <c r="B215" s="148"/>
      <c r="C215" s="148"/>
      <c r="D215" s="148"/>
      <c r="E215" s="148"/>
      <c r="F215" s="148"/>
      <c r="G215" s="148"/>
      <c r="H215" s="148"/>
      <c r="I215" s="148"/>
      <c r="J215" s="148"/>
      <c r="K215" s="148"/>
      <c r="L215" s="155"/>
      <c r="M215" s="148"/>
      <c r="N215" s="148"/>
      <c r="O215" s="148"/>
      <c r="P215" s="148"/>
      <c r="Q215" s="148"/>
      <c r="R215" s="148"/>
      <c r="S215" s="148"/>
      <c r="T215" s="148"/>
      <c r="U215" s="148"/>
      <c r="V215" s="148"/>
      <c r="W215" s="148"/>
      <c r="X215" s="148"/>
      <c r="Y215" s="148"/>
      <c r="Z215" s="148"/>
    </row>
    <row r="216" spans="1:26" ht="17.25" x14ac:dyDescent="0.4">
      <c r="A216" s="148"/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55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48"/>
      <c r="Z216" s="148"/>
    </row>
    <row r="217" spans="1:26" ht="17.25" x14ac:dyDescent="0.4">
      <c r="A217" s="148"/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55"/>
      <c r="M217" s="148"/>
      <c r="N217" s="148"/>
      <c r="O217" s="148"/>
      <c r="P217" s="148"/>
      <c r="Q217" s="148"/>
      <c r="R217" s="148"/>
      <c r="S217" s="148"/>
      <c r="T217" s="148"/>
      <c r="U217" s="148"/>
      <c r="V217" s="148"/>
      <c r="W217" s="148"/>
      <c r="X217" s="148"/>
      <c r="Y217" s="148"/>
      <c r="Z217" s="148"/>
    </row>
    <row r="218" spans="1:26" ht="17.25" x14ac:dyDescent="0.4">
      <c r="A218" s="148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55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</row>
    <row r="219" spans="1:26" ht="17.25" x14ac:dyDescent="0.4">
      <c r="A219" s="148"/>
      <c r="B219" s="148"/>
      <c r="C219" s="148"/>
      <c r="D219" s="148"/>
      <c r="E219" s="148"/>
      <c r="F219" s="148"/>
      <c r="G219" s="148"/>
      <c r="H219" s="148"/>
      <c r="I219" s="148"/>
      <c r="J219" s="148"/>
      <c r="K219" s="148"/>
      <c r="L219" s="155"/>
      <c r="M219" s="148"/>
      <c r="N219" s="148"/>
      <c r="O219" s="148"/>
      <c r="P219" s="148"/>
      <c r="Q219" s="148"/>
      <c r="R219" s="148"/>
      <c r="S219" s="148"/>
      <c r="T219" s="148"/>
      <c r="U219" s="148"/>
      <c r="V219" s="148"/>
      <c r="W219" s="148"/>
      <c r="X219" s="148"/>
      <c r="Y219" s="148"/>
      <c r="Z219" s="148"/>
    </row>
    <row r="220" spans="1:26" ht="17.25" x14ac:dyDescent="0.4">
      <c r="A220" s="148"/>
      <c r="B220" s="148"/>
      <c r="C220" s="148"/>
      <c r="D220" s="148"/>
      <c r="E220" s="148"/>
      <c r="F220" s="148"/>
      <c r="G220" s="148"/>
      <c r="H220" s="148"/>
      <c r="I220" s="148"/>
      <c r="J220" s="148"/>
      <c r="K220" s="148"/>
      <c r="L220" s="155"/>
      <c r="M220" s="148"/>
      <c r="N220" s="148"/>
      <c r="O220" s="148"/>
      <c r="P220" s="148"/>
      <c r="Q220" s="148"/>
      <c r="R220" s="148"/>
      <c r="S220" s="148"/>
      <c r="T220" s="148"/>
      <c r="U220" s="148"/>
      <c r="V220" s="148"/>
      <c r="W220" s="148"/>
      <c r="X220" s="148"/>
      <c r="Y220" s="148"/>
      <c r="Z220" s="148"/>
    </row>
    <row r="221" spans="1:26" ht="17.25" x14ac:dyDescent="0.4">
      <c r="A221" s="148"/>
      <c r="B221" s="148"/>
      <c r="C221" s="148"/>
      <c r="D221" s="148"/>
      <c r="E221" s="148"/>
      <c r="F221" s="148"/>
      <c r="G221" s="148"/>
      <c r="H221" s="148"/>
      <c r="I221" s="148"/>
      <c r="J221" s="148"/>
      <c r="K221" s="148"/>
      <c r="L221" s="155"/>
      <c r="M221" s="148"/>
      <c r="N221" s="148"/>
      <c r="O221" s="148"/>
      <c r="P221" s="148"/>
      <c r="Q221" s="148"/>
      <c r="R221" s="148"/>
      <c r="S221" s="148"/>
      <c r="T221" s="148"/>
      <c r="U221" s="148"/>
      <c r="V221" s="148"/>
      <c r="W221" s="148"/>
      <c r="X221" s="148"/>
      <c r="Y221" s="148"/>
      <c r="Z221" s="148"/>
    </row>
    <row r="222" spans="1:26" ht="17.25" x14ac:dyDescent="0.4">
      <c r="A222" s="148"/>
      <c r="B222" s="148"/>
      <c r="C222" s="148"/>
      <c r="D222" s="148"/>
      <c r="E222" s="148"/>
      <c r="F222" s="148"/>
      <c r="G222" s="148"/>
      <c r="H222" s="148"/>
      <c r="I222" s="148"/>
      <c r="J222" s="148"/>
      <c r="K222" s="148"/>
      <c r="L222" s="155"/>
      <c r="M222" s="148"/>
      <c r="N222" s="148"/>
      <c r="O222" s="148"/>
      <c r="P222" s="148"/>
      <c r="Q222" s="148"/>
      <c r="R222" s="148"/>
      <c r="S222" s="148"/>
      <c r="T222" s="148"/>
      <c r="U222" s="148"/>
      <c r="V222" s="148"/>
      <c r="W222" s="148"/>
      <c r="X222" s="148"/>
      <c r="Y222" s="148"/>
      <c r="Z222" s="148"/>
    </row>
    <row r="223" spans="1:26" ht="17.25" x14ac:dyDescent="0.4">
      <c r="A223" s="148"/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55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</row>
    <row r="224" spans="1:26" ht="17.25" x14ac:dyDescent="0.4">
      <c r="A224" s="148"/>
      <c r="B224" s="148"/>
      <c r="C224" s="148"/>
      <c r="D224" s="148"/>
      <c r="E224" s="148"/>
      <c r="F224" s="148"/>
      <c r="G224" s="148"/>
      <c r="H224" s="148"/>
      <c r="I224" s="148"/>
      <c r="J224" s="148"/>
      <c r="K224" s="148"/>
      <c r="L224" s="155"/>
      <c r="M224" s="148"/>
      <c r="N224" s="148"/>
      <c r="O224" s="148"/>
      <c r="P224" s="148"/>
      <c r="Q224" s="148"/>
      <c r="R224" s="148"/>
      <c r="S224" s="148"/>
      <c r="T224" s="148"/>
      <c r="U224" s="148"/>
      <c r="V224" s="148"/>
      <c r="W224" s="148"/>
      <c r="X224" s="148"/>
      <c r="Y224" s="148"/>
      <c r="Z224" s="148"/>
    </row>
    <row r="225" spans="1:26" ht="17.25" x14ac:dyDescent="0.4">
      <c r="A225" s="148"/>
      <c r="B225" s="148"/>
      <c r="C225" s="148"/>
      <c r="D225" s="148"/>
      <c r="E225" s="148"/>
      <c r="F225" s="148"/>
      <c r="G225" s="148"/>
      <c r="H225" s="148"/>
      <c r="I225" s="148"/>
      <c r="J225" s="148"/>
      <c r="K225" s="148"/>
      <c r="L225" s="155"/>
      <c r="M225" s="148"/>
      <c r="N225" s="148"/>
      <c r="O225" s="148"/>
      <c r="P225" s="148"/>
      <c r="Q225" s="148"/>
      <c r="R225" s="148"/>
      <c r="S225" s="148"/>
      <c r="T225" s="148"/>
      <c r="U225" s="148"/>
      <c r="V225" s="148"/>
      <c r="W225" s="148"/>
      <c r="X225" s="148"/>
      <c r="Y225" s="148"/>
      <c r="Z225" s="148"/>
    </row>
    <row r="226" spans="1:26" ht="17.25" x14ac:dyDescent="0.4">
      <c r="A226" s="148"/>
      <c r="B226" s="148"/>
      <c r="C226" s="148"/>
      <c r="D226" s="148"/>
      <c r="E226" s="148"/>
      <c r="F226" s="148"/>
      <c r="G226" s="148"/>
      <c r="H226" s="148"/>
      <c r="I226" s="148"/>
      <c r="J226" s="148"/>
      <c r="K226" s="148"/>
      <c r="L226" s="155"/>
      <c r="M226" s="148"/>
      <c r="N226" s="148"/>
      <c r="O226" s="148"/>
      <c r="P226" s="148"/>
      <c r="Q226" s="148"/>
      <c r="R226" s="148"/>
      <c r="S226" s="148"/>
      <c r="T226" s="148"/>
      <c r="U226" s="148"/>
      <c r="V226" s="148"/>
      <c r="W226" s="148"/>
      <c r="X226" s="148"/>
      <c r="Y226" s="148"/>
      <c r="Z226" s="148"/>
    </row>
    <row r="227" spans="1:26" ht="17.25" x14ac:dyDescent="0.4">
      <c r="A227" s="148"/>
      <c r="B227" s="148"/>
      <c r="C227" s="148"/>
      <c r="D227" s="148"/>
      <c r="E227" s="148"/>
      <c r="F227" s="148"/>
      <c r="G227" s="148"/>
      <c r="H227" s="148"/>
      <c r="I227" s="148"/>
      <c r="J227" s="148"/>
      <c r="K227" s="148"/>
      <c r="L227" s="155"/>
      <c r="M227" s="148"/>
      <c r="N227" s="148"/>
      <c r="O227" s="148"/>
      <c r="P227" s="148"/>
      <c r="Q227" s="148"/>
      <c r="R227" s="148"/>
      <c r="S227" s="148"/>
      <c r="T227" s="148"/>
      <c r="U227" s="148"/>
      <c r="V227" s="148"/>
      <c r="W227" s="148"/>
      <c r="X227" s="148"/>
      <c r="Y227" s="148"/>
      <c r="Z227" s="148"/>
    </row>
    <row r="228" spans="1:26" ht="17.25" x14ac:dyDescent="0.4">
      <c r="A228" s="148"/>
      <c r="B228" s="148"/>
      <c r="C228" s="148"/>
      <c r="D228" s="148"/>
      <c r="E228" s="148"/>
      <c r="F228" s="148"/>
      <c r="G228" s="148"/>
      <c r="H228" s="148"/>
      <c r="I228" s="148"/>
      <c r="J228" s="148"/>
      <c r="K228" s="148"/>
      <c r="L228" s="155"/>
      <c r="M228" s="148"/>
      <c r="N228" s="148"/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48"/>
      <c r="Z228" s="148"/>
    </row>
    <row r="229" spans="1:26" ht="17.25" x14ac:dyDescent="0.4">
      <c r="A229" s="148"/>
      <c r="B229" s="148"/>
      <c r="C229" s="148"/>
      <c r="D229" s="148"/>
      <c r="E229" s="148"/>
      <c r="F229" s="148"/>
      <c r="G229" s="148"/>
      <c r="H229" s="148"/>
      <c r="I229" s="148"/>
      <c r="J229" s="148"/>
      <c r="K229" s="148"/>
      <c r="L229" s="155"/>
      <c r="M229" s="148"/>
      <c r="N229" s="148"/>
      <c r="O229" s="148"/>
      <c r="P229" s="148"/>
      <c r="Q229" s="148"/>
      <c r="R229" s="148"/>
      <c r="S229" s="148"/>
      <c r="T229" s="148"/>
      <c r="U229" s="148"/>
      <c r="V229" s="148"/>
      <c r="W229" s="148"/>
      <c r="X229" s="148"/>
      <c r="Y229" s="148"/>
      <c r="Z229" s="148"/>
    </row>
    <row r="230" spans="1:26" ht="17.25" x14ac:dyDescent="0.4">
      <c r="A230" s="148"/>
      <c r="B230" s="148"/>
      <c r="C230" s="148"/>
      <c r="D230" s="148"/>
      <c r="E230" s="148"/>
      <c r="F230" s="148"/>
      <c r="G230" s="148"/>
      <c r="H230" s="148"/>
      <c r="I230" s="148"/>
      <c r="J230" s="148"/>
      <c r="K230" s="148"/>
      <c r="L230" s="155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  <c r="Z230" s="148"/>
    </row>
    <row r="231" spans="1:26" ht="17.25" x14ac:dyDescent="0.4">
      <c r="A231" s="148"/>
      <c r="B231" s="148"/>
      <c r="C231" s="148"/>
      <c r="D231" s="148"/>
      <c r="E231" s="148"/>
      <c r="F231" s="148"/>
      <c r="G231" s="148"/>
      <c r="H231" s="148"/>
      <c r="I231" s="148"/>
      <c r="J231" s="148"/>
      <c r="K231" s="148"/>
      <c r="L231" s="155"/>
      <c r="M231" s="148"/>
      <c r="N231" s="148"/>
      <c r="O231" s="148"/>
      <c r="P231" s="148"/>
      <c r="Q231" s="148"/>
      <c r="R231" s="148"/>
      <c r="S231" s="148"/>
      <c r="T231" s="148"/>
      <c r="U231" s="148"/>
      <c r="V231" s="148"/>
      <c r="W231" s="148"/>
      <c r="X231" s="148"/>
      <c r="Y231" s="148"/>
      <c r="Z231" s="148"/>
    </row>
    <row r="232" spans="1:26" ht="17.25" x14ac:dyDescent="0.4">
      <c r="A232" s="148"/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55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</row>
    <row r="233" spans="1:26" ht="17.25" x14ac:dyDescent="0.4">
      <c r="A233" s="148"/>
      <c r="B233" s="148"/>
      <c r="C233" s="148"/>
      <c r="D233" s="148"/>
      <c r="E233" s="148"/>
      <c r="F233" s="148"/>
      <c r="G233" s="148"/>
      <c r="H233" s="148"/>
      <c r="I233" s="148"/>
      <c r="J233" s="148"/>
      <c r="K233" s="148"/>
      <c r="L233" s="155"/>
      <c r="M233" s="148"/>
      <c r="N233" s="148"/>
      <c r="O233" s="148"/>
      <c r="P233" s="148"/>
      <c r="Q233" s="148"/>
      <c r="R233" s="148"/>
      <c r="S233" s="148"/>
      <c r="T233" s="148"/>
      <c r="U233" s="148"/>
      <c r="V233" s="148"/>
      <c r="W233" s="148"/>
      <c r="X233" s="148"/>
      <c r="Y233" s="148"/>
      <c r="Z233" s="148"/>
    </row>
    <row r="234" spans="1:26" ht="17.25" x14ac:dyDescent="0.4">
      <c r="A234" s="148"/>
      <c r="B234" s="148"/>
      <c r="C234" s="148"/>
      <c r="D234" s="148"/>
      <c r="E234" s="148"/>
      <c r="F234" s="148"/>
      <c r="G234" s="148"/>
      <c r="H234" s="148"/>
      <c r="I234" s="148"/>
      <c r="J234" s="148"/>
      <c r="K234" s="148"/>
      <c r="L234" s="155"/>
      <c r="M234" s="148"/>
      <c r="N234" s="148"/>
      <c r="O234" s="148"/>
      <c r="P234" s="148"/>
      <c r="Q234" s="148"/>
      <c r="R234" s="148"/>
      <c r="S234" s="148"/>
      <c r="T234" s="148"/>
      <c r="U234" s="148"/>
      <c r="V234" s="148"/>
      <c r="W234" s="148"/>
      <c r="X234" s="148"/>
      <c r="Y234" s="148"/>
      <c r="Z234" s="148"/>
    </row>
    <row r="235" spans="1:26" ht="17.25" x14ac:dyDescent="0.4">
      <c r="A235" s="148"/>
      <c r="B235" s="148"/>
      <c r="C235" s="148"/>
      <c r="D235" s="148"/>
      <c r="E235" s="148"/>
      <c r="F235" s="148"/>
      <c r="G235" s="148"/>
      <c r="H235" s="148"/>
      <c r="I235" s="148"/>
      <c r="J235" s="148"/>
      <c r="K235" s="148"/>
      <c r="L235" s="155"/>
      <c r="M235" s="148"/>
      <c r="N235" s="148"/>
      <c r="O235" s="148"/>
      <c r="P235" s="148"/>
      <c r="Q235" s="148"/>
      <c r="R235" s="148"/>
      <c r="S235" s="148"/>
      <c r="T235" s="148"/>
      <c r="U235" s="148"/>
      <c r="V235" s="148"/>
      <c r="W235" s="148"/>
      <c r="X235" s="148"/>
      <c r="Y235" s="148"/>
      <c r="Z235" s="148"/>
    </row>
    <row r="236" spans="1:26" ht="17.25" x14ac:dyDescent="0.4">
      <c r="A236" s="148"/>
      <c r="B236" s="148"/>
      <c r="C236" s="148"/>
      <c r="D236" s="148"/>
      <c r="E236" s="148"/>
      <c r="F236" s="148"/>
      <c r="G236" s="148"/>
      <c r="H236" s="148"/>
      <c r="I236" s="148"/>
      <c r="J236" s="148"/>
      <c r="K236" s="148"/>
      <c r="L236" s="155"/>
      <c r="M236" s="148"/>
      <c r="N236" s="148"/>
      <c r="O236" s="148"/>
      <c r="P236" s="148"/>
      <c r="Q236" s="148"/>
      <c r="R236" s="148"/>
      <c r="S236" s="148"/>
      <c r="T236" s="148"/>
      <c r="U236" s="148"/>
      <c r="V236" s="148"/>
      <c r="W236" s="148"/>
      <c r="X236" s="148"/>
      <c r="Y236" s="148"/>
      <c r="Z236" s="148"/>
    </row>
    <row r="237" spans="1:26" ht="17.25" x14ac:dyDescent="0.4">
      <c r="A237" s="148"/>
      <c r="B237" s="148"/>
      <c r="C237" s="148"/>
      <c r="D237" s="148"/>
      <c r="E237" s="148"/>
      <c r="F237" s="148"/>
      <c r="G237" s="148"/>
      <c r="H237" s="148"/>
      <c r="I237" s="148"/>
      <c r="J237" s="148"/>
      <c r="K237" s="148"/>
      <c r="L237" s="155"/>
      <c r="M237" s="148"/>
      <c r="N237" s="148"/>
      <c r="O237" s="148"/>
      <c r="P237" s="148"/>
      <c r="Q237" s="148"/>
      <c r="R237" s="148"/>
      <c r="S237" s="148"/>
      <c r="T237" s="148"/>
      <c r="U237" s="148"/>
      <c r="V237" s="148"/>
      <c r="W237" s="148"/>
      <c r="X237" s="148"/>
      <c r="Y237" s="148"/>
      <c r="Z237" s="148"/>
    </row>
    <row r="238" spans="1:26" ht="17.25" x14ac:dyDescent="0.4">
      <c r="A238" s="148"/>
      <c r="B238" s="148"/>
      <c r="C238" s="148"/>
      <c r="D238" s="148"/>
      <c r="E238" s="148"/>
      <c r="F238" s="148"/>
      <c r="G238" s="148"/>
      <c r="H238" s="148"/>
      <c r="I238" s="148"/>
      <c r="J238" s="148"/>
      <c r="K238" s="148"/>
      <c r="L238" s="155"/>
      <c r="M238" s="148"/>
      <c r="N238" s="148"/>
      <c r="O238" s="148"/>
      <c r="P238" s="148"/>
      <c r="Q238" s="148"/>
      <c r="R238" s="148"/>
      <c r="S238" s="148"/>
      <c r="T238" s="148"/>
      <c r="U238" s="148"/>
      <c r="V238" s="148"/>
      <c r="W238" s="148"/>
      <c r="X238" s="148"/>
      <c r="Y238" s="148"/>
      <c r="Z238" s="148"/>
    </row>
    <row r="239" spans="1:26" ht="17.25" x14ac:dyDescent="0.4">
      <c r="A239" s="148"/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55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</row>
    <row r="240" spans="1:26" ht="17.25" x14ac:dyDescent="0.4">
      <c r="A240" s="148"/>
      <c r="B240" s="148"/>
      <c r="C240" s="148"/>
      <c r="D240" s="148"/>
      <c r="E240" s="148"/>
      <c r="F240" s="148"/>
      <c r="G240" s="148"/>
      <c r="H240" s="148"/>
      <c r="I240" s="148"/>
      <c r="J240" s="148"/>
      <c r="K240" s="148"/>
      <c r="L240" s="155"/>
      <c r="M240" s="148"/>
      <c r="N240" s="148"/>
      <c r="O240" s="148"/>
      <c r="P240" s="148"/>
      <c r="Q240" s="148"/>
      <c r="R240" s="148"/>
      <c r="S240" s="148"/>
      <c r="T240" s="148"/>
      <c r="U240" s="148"/>
      <c r="V240" s="148"/>
      <c r="W240" s="148"/>
      <c r="X240" s="148"/>
      <c r="Y240" s="148"/>
      <c r="Z240" s="148"/>
    </row>
    <row r="241" spans="1:26" ht="17.25" x14ac:dyDescent="0.4">
      <c r="A241" s="148"/>
      <c r="B241" s="148"/>
      <c r="C241" s="148"/>
      <c r="D241" s="148"/>
      <c r="E241" s="148"/>
      <c r="F241" s="148"/>
      <c r="G241" s="148"/>
      <c r="H241" s="148"/>
      <c r="I241" s="148"/>
      <c r="J241" s="148"/>
      <c r="K241" s="148"/>
      <c r="L241" s="155"/>
      <c r="M241" s="148"/>
      <c r="N241" s="148"/>
      <c r="O241" s="148"/>
      <c r="P241" s="148"/>
      <c r="Q241" s="148"/>
      <c r="R241" s="148"/>
      <c r="S241" s="148"/>
      <c r="T241" s="148"/>
      <c r="U241" s="148"/>
      <c r="V241" s="148"/>
      <c r="W241" s="148"/>
      <c r="X241" s="148"/>
      <c r="Y241" s="148"/>
      <c r="Z241" s="148"/>
    </row>
    <row r="242" spans="1:26" ht="17.25" x14ac:dyDescent="0.4">
      <c r="A242" s="148"/>
      <c r="B242" s="148"/>
      <c r="C242" s="148"/>
      <c r="D242" s="148"/>
      <c r="E242" s="148"/>
      <c r="F242" s="148"/>
      <c r="G242" s="148"/>
      <c r="H242" s="148"/>
      <c r="I242" s="148"/>
      <c r="J242" s="148"/>
      <c r="K242" s="148"/>
      <c r="L242" s="155"/>
      <c r="M242" s="148"/>
      <c r="N242" s="148"/>
      <c r="O242" s="148"/>
      <c r="P242" s="148"/>
      <c r="Q242" s="148"/>
      <c r="R242" s="148"/>
      <c r="S242" s="148"/>
      <c r="T242" s="148"/>
      <c r="U242" s="148"/>
      <c r="V242" s="148"/>
      <c r="W242" s="148"/>
      <c r="X242" s="148"/>
      <c r="Y242" s="148"/>
      <c r="Z242" s="148"/>
    </row>
    <row r="243" spans="1:26" ht="17.25" x14ac:dyDescent="0.4">
      <c r="A243" s="148"/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55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X243" s="148"/>
      <c r="Y243" s="148"/>
      <c r="Z243" s="148"/>
    </row>
    <row r="244" spans="1:26" ht="17.25" x14ac:dyDescent="0.4">
      <c r="A244" s="148"/>
      <c r="B244" s="148"/>
      <c r="C244" s="148"/>
      <c r="D244" s="148"/>
      <c r="E244" s="148"/>
      <c r="F244" s="148"/>
      <c r="G244" s="148"/>
      <c r="H244" s="148"/>
      <c r="I244" s="148"/>
      <c r="J244" s="148"/>
      <c r="K244" s="148"/>
      <c r="L244" s="155"/>
      <c r="M244" s="148"/>
      <c r="N244" s="148"/>
      <c r="O244" s="148"/>
      <c r="P244" s="148"/>
      <c r="Q244" s="148"/>
      <c r="R244" s="148"/>
      <c r="S244" s="148"/>
      <c r="T244" s="148"/>
      <c r="U244" s="148"/>
      <c r="V244" s="148"/>
      <c r="W244" s="148"/>
      <c r="X244" s="148"/>
      <c r="Y244" s="148"/>
      <c r="Z244" s="148"/>
    </row>
    <row r="245" spans="1:26" ht="17.25" x14ac:dyDescent="0.4">
      <c r="A245" s="148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55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X245" s="148"/>
      <c r="Y245" s="148"/>
      <c r="Z245" s="148"/>
    </row>
    <row r="246" spans="1:26" ht="17.25" x14ac:dyDescent="0.4">
      <c r="A246" s="148"/>
      <c r="B246" s="148"/>
      <c r="C246" s="148"/>
      <c r="D246" s="148"/>
      <c r="E246" s="148"/>
      <c r="F246" s="148"/>
      <c r="G246" s="148"/>
      <c r="H246" s="148"/>
      <c r="I246" s="148"/>
      <c r="J246" s="148"/>
      <c r="K246" s="148"/>
      <c r="L246" s="155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48"/>
      <c r="Z246" s="148"/>
    </row>
    <row r="247" spans="1:26" ht="17.25" x14ac:dyDescent="0.4">
      <c r="A247" s="148"/>
      <c r="B247" s="148"/>
      <c r="C247" s="148"/>
      <c r="D247" s="148"/>
      <c r="E247" s="148"/>
      <c r="F247" s="148"/>
      <c r="G247" s="148"/>
      <c r="H247" s="148"/>
      <c r="I247" s="148"/>
      <c r="J247" s="148"/>
      <c r="K247" s="148"/>
      <c r="L247" s="155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  <c r="X247" s="148"/>
      <c r="Y247" s="148"/>
      <c r="Z247" s="148"/>
    </row>
    <row r="248" spans="1:26" ht="17.25" x14ac:dyDescent="0.4">
      <c r="A248" s="148"/>
      <c r="B248" s="148"/>
      <c r="C248" s="148"/>
      <c r="D248" s="148"/>
      <c r="E248" s="148"/>
      <c r="F248" s="148"/>
      <c r="G248" s="148"/>
      <c r="H248" s="148"/>
      <c r="I248" s="148"/>
      <c r="J248" s="148"/>
      <c r="K248" s="148"/>
      <c r="L248" s="155"/>
      <c r="M248" s="148"/>
      <c r="N248" s="148"/>
      <c r="O248" s="148"/>
      <c r="P248" s="148"/>
      <c r="Q248" s="148"/>
      <c r="R248" s="148"/>
      <c r="S248" s="148"/>
      <c r="T248" s="148"/>
      <c r="U248" s="148"/>
      <c r="V248" s="148"/>
      <c r="W248" s="148"/>
      <c r="X248" s="148"/>
      <c r="Y248" s="148"/>
      <c r="Z248" s="148"/>
    </row>
    <row r="249" spans="1:26" ht="17.25" x14ac:dyDescent="0.4">
      <c r="A249" s="148"/>
      <c r="B249" s="148"/>
      <c r="C249" s="148"/>
      <c r="D249" s="148"/>
      <c r="E249" s="148"/>
      <c r="F249" s="148"/>
      <c r="G249" s="148"/>
      <c r="H249" s="148"/>
      <c r="I249" s="148"/>
      <c r="J249" s="148"/>
      <c r="K249" s="148"/>
      <c r="L249" s="155"/>
      <c r="M249" s="148"/>
      <c r="N249" s="148"/>
      <c r="O249" s="148"/>
      <c r="P249" s="148"/>
      <c r="Q249" s="148"/>
      <c r="R249" s="148"/>
      <c r="S249" s="148"/>
      <c r="T249" s="148"/>
      <c r="U249" s="148"/>
      <c r="V249" s="148"/>
      <c r="W249" s="148"/>
      <c r="X249" s="148"/>
      <c r="Y249" s="148"/>
      <c r="Z249" s="148"/>
    </row>
    <row r="250" spans="1:26" ht="17.25" x14ac:dyDescent="0.4">
      <c r="A250" s="148"/>
      <c r="B250" s="148"/>
      <c r="C250" s="148"/>
      <c r="D250" s="148"/>
      <c r="E250" s="148"/>
      <c r="F250" s="148"/>
      <c r="G250" s="148"/>
      <c r="H250" s="148"/>
      <c r="I250" s="148"/>
      <c r="J250" s="148"/>
      <c r="K250" s="148"/>
      <c r="L250" s="155"/>
      <c r="M250" s="148"/>
      <c r="N250" s="148"/>
      <c r="O250" s="148"/>
      <c r="P250" s="148"/>
      <c r="Q250" s="148"/>
      <c r="R250" s="148"/>
      <c r="S250" s="148"/>
      <c r="T250" s="148"/>
      <c r="U250" s="148"/>
      <c r="V250" s="148"/>
      <c r="W250" s="148"/>
      <c r="X250" s="148"/>
      <c r="Y250" s="148"/>
      <c r="Z250" s="148"/>
    </row>
    <row r="251" spans="1:26" ht="17.25" x14ac:dyDescent="0.4">
      <c r="A251" s="148"/>
      <c r="B251" s="148"/>
      <c r="C251" s="148"/>
      <c r="D251" s="148"/>
      <c r="E251" s="148"/>
      <c r="F251" s="148"/>
      <c r="G251" s="148"/>
      <c r="H251" s="148"/>
      <c r="I251" s="148"/>
      <c r="J251" s="148"/>
      <c r="K251" s="148"/>
      <c r="L251" s="155"/>
      <c r="M251" s="148"/>
      <c r="N251" s="148"/>
      <c r="O251" s="148"/>
      <c r="P251" s="148"/>
      <c r="Q251" s="148"/>
      <c r="R251" s="148"/>
      <c r="S251" s="148"/>
      <c r="T251" s="148"/>
      <c r="U251" s="148"/>
      <c r="V251" s="148"/>
      <c r="W251" s="148"/>
      <c r="X251" s="148"/>
      <c r="Y251" s="148"/>
      <c r="Z251" s="148"/>
    </row>
    <row r="252" spans="1:26" ht="17.25" x14ac:dyDescent="0.4">
      <c r="A252" s="148"/>
      <c r="B252" s="148"/>
      <c r="C252" s="148"/>
      <c r="D252" s="148"/>
      <c r="E252" s="148"/>
      <c r="F252" s="148"/>
      <c r="G252" s="148"/>
      <c r="H252" s="148"/>
      <c r="I252" s="148"/>
      <c r="J252" s="148"/>
      <c r="K252" s="148"/>
      <c r="L252" s="155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  <c r="Z252" s="148"/>
    </row>
    <row r="253" spans="1:26" ht="17.25" x14ac:dyDescent="0.4">
      <c r="A253" s="148"/>
      <c r="B253" s="148"/>
      <c r="C253" s="148"/>
      <c r="D253" s="148"/>
      <c r="E253" s="148"/>
      <c r="F253" s="148"/>
      <c r="G253" s="148"/>
      <c r="H253" s="148"/>
      <c r="I253" s="148"/>
      <c r="J253" s="148"/>
      <c r="K253" s="148"/>
      <c r="L253" s="155"/>
      <c r="M253" s="148"/>
      <c r="N253" s="148"/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48"/>
      <c r="Z253" s="148"/>
    </row>
    <row r="254" spans="1:26" ht="17.25" x14ac:dyDescent="0.4">
      <c r="A254" s="148"/>
      <c r="B254" s="148"/>
      <c r="C254" s="148"/>
      <c r="D254" s="148"/>
      <c r="E254" s="148"/>
      <c r="F254" s="148"/>
      <c r="G254" s="148"/>
      <c r="H254" s="148"/>
      <c r="I254" s="148"/>
      <c r="J254" s="148"/>
      <c r="K254" s="148"/>
      <c r="L254" s="155"/>
      <c r="M254" s="148"/>
      <c r="N254" s="148"/>
      <c r="O254" s="148"/>
      <c r="P254" s="148"/>
      <c r="Q254" s="148"/>
      <c r="R254" s="148"/>
      <c r="S254" s="148"/>
      <c r="T254" s="148"/>
      <c r="U254" s="148"/>
      <c r="V254" s="148"/>
      <c r="W254" s="148"/>
      <c r="X254" s="148"/>
      <c r="Y254" s="148"/>
      <c r="Z254" s="148"/>
    </row>
    <row r="255" spans="1:26" ht="17.25" x14ac:dyDescent="0.4">
      <c r="A255" s="148"/>
      <c r="B255" s="148"/>
      <c r="C255" s="148"/>
      <c r="D255" s="148"/>
      <c r="E255" s="148"/>
      <c r="F255" s="148"/>
      <c r="G255" s="148"/>
      <c r="H255" s="148"/>
      <c r="I255" s="148"/>
      <c r="J255" s="148"/>
      <c r="K255" s="148"/>
      <c r="L255" s="155"/>
      <c r="M255" s="148"/>
      <c r="N255" s="148"/>
      <c r="O255" s="148"/>
      <c r="P255" s="148"/>
      <c r="Q255" s="148"/>
      <c r="R255" s="148"/>
      <c r="S255" s="148"/>
      <c r="T255" s="148"/>
      <c r="U255" s="148"/>
      <c r="V255" s="148"/>
      <c r="W255" s="148"/>
      <c r="X255" s="148"/>
      <c r="Y255" s="148"/>
      <c r="Z255" s="148"/>
    </row>
    <row r="256" spans="1:26" ht="17.25" x14ac:dyDescent="0.4">
      <c r="A256" s="148"/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55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</row>
    <row r="257" spans="1:26" ht="17.25" x14ac:dyDescent="0.4">
      <c r="A257" s="148"/>
      <c r="B257" s="148"/>
      <c r="C257" s="148"/>
      <c r="D257" s="148"/>
      <c r="E257" s="148"/>
      <c r="F257" s="148"/>
      <c r="G257" s="148"/>
      <c r="H257" s="148"/>
      <c r="I257" s="148"/>
      <c r="J257" s="148"/>
      <c r="K257" s="148"/>
      <c r="L257" s="155"/>
      <c r="M257" s="148"/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</row>
    <row r="258" spans="1:26" ht="17.25" x14ac:dyDescent="0.4">
      <c r="A258" s="148"/>
      <c r="B258" s="148"/>
      <c r="C258" s="148"/>
      <c r="D258" s="148"/>
      <c r="E258" s="148"/>
      <c r="F258" s="148"/>
      <c r="G258" s="148"/>
      <c r="H258" s="148"/>
      <c r="I258" s="148"/>
      <c r="J258" s="148"/>
      <c r="K258" s="148"/>
      <c r="L258" s="155"/>
      <c r="M258" s="148"/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48"/>
      <c r="Z258" s="148"/>
    </row>
    <row r="259" spans="1:26" ht="17.25" x14ac:dyDescent="0.4">
      <c r="A259" s="148"/>
      <c r="B259" s="148"/>
      <c r="C259" s="148"/>
      <c r="D259" s="148"/>
      <c r="E259" s="148"/>
      <c r="F259" s="148"/>
      <c r="G259" s="148"/>
      <c r="H259" s="148"/>
      <c r="I259" s="148"/>
      <c r="J259" s="148"/>
      <c r="K259" s="148"/>
      <c r="L259" s="155"/>
      <c r="M259" s="148"/>
      <c r="N259" s="148"/>
      <c r="O259" s="148"/>
      <c r="P259" s="148"/>
      <c r="Q259" s="148"/>
      <c r="R259" s="148"/>
      <c r="S259" s="148"/>
      <c r="T259" s="148"/>
      <c r="U259" s="148"/>
      <c r="V259" s="148"/>
      <c r="W259" s="148"/>
      <c r="X259" s="148"/>
      <c r="Y259" s="148"/>
      <c r="Z259" s="148"/>
    </row>
    <row r="260" spans="1:26" ht="17.25" x14ac:dyDescent="0.4">
      <c r="A260" s="148"/>
      <c r="B260" s="148"/>
      <c r="C260" s="148"/>
      <c r="D260" s="148"/>
      <c r="E260" s="148"/>
      <c r="F260" s="148"/>
      <c r="G260" s="148"/>
      <c r="H260" s="148"/>
      <c r="I260" s="148"/>
      <c r="J260" s="148"/>
      <c r="K260" s="148"/>
      <c r="L260" s="155"/>
      <c r="M260" s="148"/>
      <c r="N260" s="148"/>
      <c r="O260" s="148"/>
      <c r="P260" s="148"/>
      <c r="Q260" s="148"/>
      <c r="R260" s="148"/>
      <c r="S260" s="148"/>
      <c r="T260" s="148"/>
      <c r="U260" s="148"/>
      <c r="V260" s="148"/>
      <c r="W260" s="148"/>
      <c r="X260" s="148"/>
      <c r="Y260" s="148"/>
      <c r="Z260" s="148"/>
    </row>
    <row r="261" spans="1:26" ht="17.25" x14ac:dyDescent="0.4">
      <c r="A261" s="148"/>
      <c r="B261" s="148"/>
      <c r="C261" s="148"/>
      <c r="D261" s="148"/>
      <c r="E261" s="148"/>
      <c r="F261" s="148"/>
      <c r="G261" s="148"/>
      <c r="H261" s="148"/>
      <c r="I261" s="148"/>
      <c r="J261" s="148"/>
      <c r="K261" s="148"/>
      <c r="L261" s="155"/>
      <c r="M261" s="148"/>
      <c r="N261" s="148"/>
      <c r="O261" s="148"/>
      <c r="P261" s="148"/>
      <c r="Q261" s="148"/>
      <c r="R261" s="148"/>
      <c r="S261" s="148"/>
      <c r="T261" s="148"/>
      <c r="U261" s="148"/>
      <c r="V261" s="148"/>
      <c r="W261" s="148"/>
      <c r="X261" s="148"/>
      <c r="Y261" s="148"/>
      <c r="Z261" s="148"/>
    </row>
    <row r="262" spans="1:26" ht="17.25" x14ac:dyDescent="0.4">
      <c r="A262" s="148"/>
      <c r="B262" s="148"/>
      <c r="C262" s="148"/>
      <c r="D262" s="148"/>
      <c r="E262" s="148"/>
      <c r="F262" s="148"/>
      <c r="G262" s="148"/>
      <c r="H262" s="148"/>
      <c r="I262" s="148"/>
      <c r="J262" s="148"/>
      <c r="K262" s="148"/>
      <c r="L262" s="155"/>
      <c r="M262" s="148"/>
      <c r="N262" s="148"/>
      <c r="O262" s="148"/>
      <c r="P262" s="148"/>
      <c r="Q262" s="148"/>
      <c r="R262" s="148"/>
      <c r="S262" s="148"/>
      <c r="T262" s="148"/>
      <c r="U262" s="148"/>
      <c r="V262" s="148"/>
      <c r="W262" s="148"/>
      <c r="X262" s="148"/>
      <c r="Y262" s="148"/>
      <c r="Z262" s="148"/>
    </row>
    <row r="263" spans="1:26" ht="17.25" x14ac:dyDescent="0.4">
      <c r="A263" s="148"/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55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</row>
    <row r="264" spans="1:26" ht="17.25" x14ac:dyDescent="0.4">
      <c r="A264" s="148"/>
      <c r="B264" s="148"/>
      <c r="C264" s="148"/>
      <c r="D264" s="148"/>
      <c r="E264" s="148"/>
      <c r="F264" s="148"/>
      <c r="G264" s="148"/>
      <c r="H264" s="148"/>
      <c r="I264" s="148"/>
      <c r="J264" s="148"/>
      <c r="K264" s="148"/>
      <c r="L264" s="155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48"/>
      <c r="Z264" s="148"/>
    </row>
    <row r="265" spans="1:26" ht="17.25" x14ac:dyDescent="0.4">
      <c r="A265" s="148"/>
      <c r="B265" s="148"/>
      <c r="C265" s="148"/>
      <c r="D265" s="148"/>
      <c r="E265" s="148"/>
      <c r="F265" s="148"/>
      <c r="G265" s="148"/>
      <c r="H265" s="148"/>
      <c r="I265" s="148"/>
      <c r="J265" s="148"/>
      <c r="K265" s="148"/>
      <c r="L265" s="155"/>
      <c r="M265" s="148"/>
      <c r="N265" s="148"/>
      <c r="O265" s="148"/>
      <c r="P265" s="148"/>
      <c r="Q265" s="148"/>
      <c r="R265" s="148"/>
      <c r="S265" s="148"/>
      <c r="T265" s="148"/>
      <c r="U265" s="148"/>
      <c r="V265" s="148"/>
      <c r="W265" s="148"/>
      <c r="X265" s="148"/>
      <c r="Y265" s="148"/>
      <c r="Z265" s="148"/>
    </row>
    <row r="266" spans="1:26" ht="17.25" x14ac:dyDescent="0.4">
      <c r="A266" s="148"/>
      <c r="B266" s="148"/>
      <c r="C266" s="148"/>
      <c r="D266" s="148"/>
      <c r="E266" s="148"/>
      <c r="F266" s="148"/>
      <c r="G266" s="148"/>
      <c r="H266" s="148"/>
      <c r="I266" s="148"/>
      <c r="J266" s="148"/>
      <c r="K266" s="148"/>
      <c r="L266" s="155"/>
      <c r="M266" s="148"/>
      <c r="N266" s="148"/>
      <c r="O266" s="148"/>
      <c r="P266" s="148"/>
      <c r="Q266" s="148"/>
      <c r="R266" s="148"/>
      <c r="S266" s="148"/>
      <c r="T266" s="148"/>
      <c r="U266" s="148"/>
      <c r="V266" s="148"/>
      <c r="W266" s="148"/>
      <c r="X266" s="148"/>
      <c r="Y266" s="148"/>
      <c r="Z266" s="148"/>
    </row>
    <row r="267" spans="1:26" ht="17.25" x14ac:dyDescent="0.4">
      <c r="A267" s="148"/>
      <c r="B267" s="148"/>
      <c r="C267" s="148"/>
      <c r="D267" s="148"/>
      <c r="E267" s="148"/>
      <c r="F267" s="148"/>
      <c r="G267" s="148"/>
      <c r="H267" s="148"/>
      <c r="I267" s="148"/>
      <c r="J267" s="148"/>
      <c r="K267" s="148"/>
      <c r="L267" s="155"/>
      <c r="M267" s="148"/>
      <c r="N267" s="148"/>
      <c r="O267" s="148"/>
      <c r="P267" s="148"/>
      <c r="Q267" s="148"/>
      <c r="R267" s="148"/>
      <c r="S267" s="148"/>
      <c r="T267" s="148"/>
      <c r="U267" s="148"/>
      <c r="V267" s="148"/>
      <c r="W267" s="148"/>
      <c r="X267" s="148"/>
      <c r="Y267" s="148"/>
      <c r="Z267" s="148"/>
    </row>
    <row r="268" spans="1:26" ht="17.25" x14ac:dyDescent="0.4">
      <c r="A268" s="148"/>
      <c r="B268" s="148"/>
      <c r="C268" s="148"/>
      <c r="D268" s="148"/>
      <c r="E268" s="148"/>
      <c r="F268" s="148"/>
      <c r="G268" s="148"/>
      <c r="H268" s="148"/>
      <c r="I268" s="148"/>
      <c r="J268" s="148"/>
      <c r="K268" s="148"/>
      <c r="L268" s="155"/>
      <c r="M268" s="148"/>
      <c r="N268" s="148"/>
      <c r="O268" s="148"/>
      <c r="P268" s="148"/>
      <c r="Q268" s="148"/>
      <c r="R268" s="148"/>
      <c r="S268" s="148"/>
      <c r="T268" s="148"/>
      <c r="U268" s="148"/>
      <c r="V268" s="148"/>
      <c r="W268" s="148"/>
      <c r="X268" s="148"/>
      <c r="Y268" s="148"/>
      <c r="Z268" s="148"/>
    </row>
    <row r="269" spans="1:26" ht="17.25" x14ac:dyDescent="0.4">
      <c r="A269" s="148"/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155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</row>
    <row r="270" spans="1:26" ht="17.25" x14ac:dyDescent="0.4">
      <c r="A270" s="148"/>
      <c r="B270" s="148"/>
      <c r="C270" s="148"/>
      <c r="D270" s="148"/>
      <c r="E270" s="148"/>
      <c r="F270" s="148"/>
      <c r="G270" s="148"/>
      <c r="H270" s="148"/>
      <c r="I270" s="148"/>
      <c r="J270" s="148"/>
      <c r="K270" s="148"/>
      <c r="L270" s="155"/>
      <c r="M270" s="148"/>
      <c r="N270" s="148"/>
      <c r="O270" s="148"/>
      <c r="P270" s="148"/>
      <c r="Q270" s="148"/>
      <c r="R270" s="148"/>
      <c r="S270" s="148"/>
      <c r="T270" s="148"/>
      <c r="U270" s="148"/>
      <c r="V270" s="148"/>
      <c r="W270" s="148"/>
      <c r="X270" s="148"/>
      <c r="Y270" s="148"/>
      <c r="Z270" s="148"/>
    </row>
    <row r="271" spans="1:26" ht="17.25" x14ac:dyDescent="0.4">
      <c r="A271" s="148"/>
      <c r="B271" s="148"/>
      <c r="C271" s="148"/>
      <c r="D271" s="148"/>
      <c r="E271" s="148"/>
      <c r="F271" s="148"/>
      <c r="G271" s="148"/>
      <c r="H271" s="148"/>
      <c r="I271" s="148"/>
      <c r="J271" s="148"/>
      <c r="K271" s="148"/>
      <c r="L271" s="155"/>
      <c r="M271" s="148"/>
      <c r="N271" s="148"/>
      <c r="O271" s="148"/>
      <c r="P271" s="148"/>
      <c r="Q271" s="148"/>
      <c r="R271" s="148"/>
      <c r="S271" s="148"/>
      <c r="T271" s="148"/>
      <c r="U271" s="148"/>
      <c r="V271" s="148"/>
      <c r="W271" s="148"/>
      <c r="X271" s="148"/>
      <c r="Y271" s="148"/>
      <c r="Z271" s="148"/>
    </row>
    <row r="272" spans="1:26" ht="17.25" x14ac:dyDescent="0.4">
      <c r="A272" s="148"/>
      <c r="B272" s="148"/>
      <c r="C272" s="148"/>
      <c r="D272" s="148"/>
      <c r="E272" s="148"/>
      <c r="F272" s="148"/>
      <c r="G272" s="148"/>
      <c r="H272" s="148"/>
      <c r="I272" s="148"/>
      <c r="J272" s="148"/>
      <c r="K272" s="148"/>
      <c r="L272" s="155"/>
      <c r="M272" s="148"/>
      <c r="N272" s="148"/>
      <c r="O272" s="148"/>
      <c r="P272" s="148"/>
      <c r="Q272" s="148"/>
      <c r="R272" s="148"/>
      <c r="S272" s="148"/>
      <c r="T272" s="148"/>
      <c r="U272" s="148"/>
      <c r="V272" s="148"/>
      <c r="W272" s="148"/>
      <c r="X272" s="148"/>
      <c r="Y272" s="148"/>
      <c r="Z272" s="148"/>
    </row>
    <row r="273" spans="1:26" ht="17.25" x14ac:dyDescent="0.4">
      <c r="A273" s="148"/>
      <c r="B273" s="148"/>
      <c r="C273" s="148"/>
      <c r="D273" s="148"/>
      <c r="E273" s="148"/>
      <c r="F273" s="148"/>
      <c r="G273" s="148"/>
      <c r="H273" s="148"/>
      <c r="I273" s="148"/>
      <c r="J273" s="148"/>
      <c r="K273" s="148"/>
      <c r="L273" s="155"/>
      <c r="M273" s="148"/>
      <c r="N273" s="148"/>
      <c r="O273" s="148"/>
      <c r="P273" s="148"/>
      <c r="Q273" s="148"/>
      <c r="R273" s="148"/>
      <c r="S273" s="148"/>
      <c r="T273" s="148"/>
      <c r="U273" s="148"/>
      <c r="V273" s="148"/>
      <c r="W273" s="148"/>
      <c r="X273" s="148"/>
      <c r="Y273" s="148"/>
      <c r="Z273" s="148"/>
    </row>
    <row r="274" spans="1:26" ht="17.25" x14ac:dyDescent="0.4">
      <c r="A274" s="148"/>
      <c r="B274" s="148"/>
      <c r="C274" s="148"/>
      <c r="D274" s="148"/>
      <c r="E274" s="148"/>
      <c r="F274" s="148"/>
      <c r="G274" s="148"/>
      <c r="H274" s="148"/>
      <c r="I274" s="148"/>
      <c r="J274" s="148"/>
      <c r="K274" s="148"/>
      <c r="L274" s="155"/>
      <c r="M274" s="148"/>
      <c r="N274" s="148"/>
      <c r="O274" s="148"/>
      <c r="P274" s="148"/>
      <c r="Q274" s="148"/>
      <c r="R274" s="148"/>
      <c r="S274" s="148"/>
      <c r="T274" s="148"/>
      <c r="U274" s="148"/>
      <c r="V274" s="148"/>
      <c r="W274" s="148"/>
      <c r="X274" s="148"/>
      <c r="Y274" s="148"/>
      <c r="Z274" s="148"/>
    </row>
    <row r="275" spans="1:26" ht="17.25" x14ac:dyDescent="0.4">
      <c r="A275" s="148"/>
      <c r="B275" s="148"/>
      <c r="C275" s="148"/>
      <c r="D275" s="148"/>
      <c r="E275" s="148"/>
      <c r="F275" s="148"/>
      <c r="G275" s="148"/>
      <c r="H275" s="148"/>
      <c r="I275" s="148"/>
      <c r="J275" s="148"/>
      <c r="K275" s="148"/>
      <c r="L275" s="155"/>
      <c r="M275" s="148"/>
      <c r="N275" s="148"/>
      <c r="O275" s="148"/>
      <c r="P275" s="148"/>
      <c r="Q275" s="148"/>
      <c r="R275" s="148"/>
      <c r="S275" s="148"/>
      <c r="T275" s="148"/>
      <c r="U275" s="148"/>
      <c r="V275" s="148"/>
      <c r="W275" s="148"/>
      <c r="X275" s="148"/>
      <c r="Y275" s="148"/>
      <c r="Z275" s="148"/>
    </row>
    <row r="276" spans="1:26" ht="17.25" x14ac:dyDescent="0.4">
      <c r="A276" s="148"/>
      <c r="B276" s="148"/>
      <c r="C276" s="148"/>
      <c r="D276" s="148"/>
      <c r="E276" s="148"/>
      <c r="F276" s="148"/>
      <c r="G276" s="148"/>
      <c r="H276" s="148"/>
      <c r="I276" s="148"/>
      <c r="J276" s="148"/>
      <c r="K276" s="148"/>
      <c r="L276" s="155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8"/>
      <c r="Z276" s="148"/>
    </row>
    <row r="277" spans="1:26" ht="17.25" x14ac:dyDescent="0.4">
      <c r="A277" s="148"/>
      <c r="B277" s="148"/>
      <c r="C277" s="148"/>
      <c r="D277" s="148"/>
      <c r="E277" s="148"/>
      <c r="F277" s="148"/>
      <c r="G277" s="148"/>
      <c r="H277" s="148"/>
      <c r="I277" s="148"/>
      <c r="J277" s="148"/>
      <c r="K277" s="148"/>
      <c r="L277" s="155"/>
      <c r="M277" s="148"/>
      <c r="N277" s="148"/>
      <c r="O277" s="148"/>
      <c r="P277" s="148"/>
      <c r="Q277" s="148"/>
      <c r="R277" s="148"/>
      <c r="S277" s="148"/>
      <c r="T277" s="148"/>
      <c r="U277" s="148"/>
      <c r="V277" s="148"/>
      <c r="W277" s="148"/>
      <c r="X277" s="148"/>
      <c r="Y277" s="148"/>
      <c r="Z277" s="148"/>
    </row>
    <row r="278" spans="1:26" ht="17.25" x14ac:dyDescent="0.4">
      <c r="A278" s="148"/>
      <c r="B278" s="148"/>
      <c r="C278" s="148"/>
      <c r="D278" s="148"/>
      <c r="E278" s="148"/>
      <c r="F278" s="148"/>
      <c r="G278" s="148"/>
      <c r="H278" s="148"/>
      <c r="I278" s="148"/>
      <c r="J278" s="148"/>
      <c r="K278" s="148"/>
      <c r="L278" s="155"/>
      <c r="M278" s="148"/>
      <c r="N278" s="148"/>
      <c r="O278" s="148"/>
      <c r="P278" s="148"/>
      <c r="Q278" s="148"/>
      <c r="R278" s="148"/>
      <c r="S278" s="148"/>
      <c r="T278" s="148"/>
      <c r="U278" s="148"/>
      <c r="V278" s="148"/>
      <c r="W278" s="148"/>
      <c r="X278" s="148"/>
      <c r="Y278" s="148"/>
      <c r="Z278" s="148"/>
    </row>
    <row r="279" spans="1:26" ht="17.25" x14ac:dyDescent="0.4">
      <c r="A279" s="148"/>
      <c r="B279" s="148"/>
      <c r="C279" s="148"/>
      <c r="D279" s="148"/>
      <c r="E279" s="148"/>
      <c r="F279" s="148"/>
      <c r="G279" s="148"/>
      <c r="H279" s="148"/>
      <c r="I279" s="148"/>
      <c r="J279" s="148"/>
      <c r="K279" s="148"/>
      <c r="L279" s="155"/>
      <c r="M279" s="148"/>
      <c r="N279" s="148"/>
      <c r="O279" s="148"/>
      <c r="P279" s="148"/>
      <c r="Q279" s="148"/>
      <c r="R279" s="148"/>
      <c r="S279" s="148"/>
      <c r="T279" s="148"/>
      <c r="U279" s="148"/>
      <c r="V279" s="148"/>
      <c r="W279" s="148"/>
      <c r="X279" s="148"/>
      <c r="Y279" s="148"/>
      <c r="Z279" s="148"/>
    </row>
    <row r="280" spans="1:26" ht="17.25" x14ac:dyDescent="0.4">
      <c r="A280" s="148"/>
      <c r="B280" s="148"/>
      <c r="C280" s="148"/>
      <c r="D280" s="148"/>
      <c r="E280" s="148"/>
      <c r="F280" s="148"/>
      <c r="G280" s="148"/>
      <c r="H280" s="148"/>
      <c r="I280" s="148"/>
      <c r="J280" s="148"/>
      <c r="K280" s="148"/>
      <c r="L280" s="155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</row>
    <row r="281" spans="1:26" ht="17.25" x14ac:dyDescent="0.4">
      <c r="A281" s="148"/>
      <c r="B281" s="148"/>
      <c r="C281" s="148"/>
      <c r="D281" s="148"/>
      <c r="E281" s="148"/>
      <c r="F281" s="148"/>
      <c r="G281" s="148"/>
      <c r="H281" s="148"/>
      <c r="I281" s="148"/>
      <c r="J281" s="148"/>
      <c r="K281" s="148"/>
      <c r="L281" s="155"/>
      <c r="M281" s="148"/>
      <c r="N281" s="148"/>
      <c r="O281" s="148"/>
      <c r="P281" s="148"/>
      <c r="Q281" s="148"/>
      <c r="R281" s="148"/>
      <c r="S281" s="148"/>
      <c r="T281" s="148"/>
      <c r="U281" s="148"/>
      <c r="V281" s="148"/>
      <c r="W281" s="148"/>
      <c r="X281" s="148"/>
      <c r="Y281" s="148"/>
      <c r="Z281" s="148"/>
    </row>
    <row r="282" spans="1:26" ht="17.25" x14ac:dyDescent="0.4">
      <c r="A282" s="148"/>
      <c r="B282" s="148"/>
      <c r="C282" s="148"/>
      <c r="D282" s="148"/>
      <c r="E282" s="148"/>
      <c r="F282" s="148"/>
      <c r="G282" s="148"/>
      <c r="H282" s="148"/>
      <c r="I282" s="148"/>
      <c r="J282" s="148"/>
      <c r="K282" s="148"/>
      <c r="L282" s="155"/>
      <c r="M282" s="148"/>
      <c r="N282" s="148"/>
      <c r="O282" s="148"/>
      <c r="P282" s="148"/>
      <c r="Q282" s="148"/>
      <c r="R282" s="148"/>
      <c r="S282" s="148"/>
      <c r="T282" s="148"/>
      <c r="U282" s="148"/>
      <c r="V282" s="148"/>
      <c r="W282" s="148"/>
      <c r="X282" s="148"/>
      <c r="Y282" s="148"/>
      <c r="Z282" s="148"/>
    </row>
    <row r="283" spans="1:26" ht="17.25" x14ac:dyDescent="0.4">
      <c r="A283" s="148"/>
      <c r="B283" s="148"/>
      <c r="C283" s="148"/>
      <c r="D283" s="148"/>
      <c r="E283" s="148"/>
      <c r="F283" s="148"/>
      <c r="G283" s="148"/>
      <c r="H283" s="148"/>
      <c r="I283" s="148"/>
      <c r="J283" s="148"/>
      <c r="K283" s="148"/>
      <c r="L283" s="155"/>
      <c r="M283" s="148"/>
      <c r="N283" s="148"/>
      <c r="O283" s="148"/>
      <c r="P283" s="148"/>
      <c r="Q283" s="148"/>
      <c r="R283" s="148"/>
      <c r="S283" s="148"/>
      <c r="T283" s="148"/>
      <c r="U283" s="148"/>
      <c r="V283" s="148"/>
      <c r="W283" s="148"/>
      <c r="X283" s="148"/>
      <c r="Y283" s="148"/>
      <c r="Z283" s="148"/>
    </row>
    <row r="284" spans="1:26" ht="17.25" x14ac:dyDescent="0.4">
      <c r="A284" s="148"/>
      <c r="B284" s="148"/>
      <c r="C284" s="148"/>
      <c r="D284" s="148"/>
      <c r="E284" s="148"/>
      <c r="F284" s="148"/>
      <c r="G284" s="148"/>
      <c r="H284" s="148"/>
      <c r="I284" s="148"/>
      <c r="J284" s="148"/>
      <c r="K284" s="148"/>
      <c r="L284" s="155"/>
      <c r="M284" s="148"/>
      <c r="N284" s="148"/>
      <c r="O284" s="148"/>
      <c r="P284" s="148"/>
      <c r="Q284" s="148"/>
      <c r="R284" s="148"/>
      <c r="S284" s="148"/>
      <c r="T284" s="148"/>
      <c r="U284" s="148"/>
      <c r="V284" s="148"/>
      <c r="W284" s="148"/>
      <c r="X284" s="148"/>
      <c r="Y284" s="148"/>
      <c r="Z284" s="148"/>
    </row>
    <row r="285" spans="1:26" ht="17.25" x14ac:dyDescent="0.4">
      <c r="A285" s="148"/>
      <c r="B285" s="148"/>
      <c r="C285" s="148"/>
      <c r="D285" s="148"/>
      <c r="E285" s="148"/>
      <c r="F285" s="148"/>
      <c r="G285" s="148"/>
      <c r="H285" s="148"/>
      <c r="I285" s="148"/>
      <c r="J285" s="148"/>
      <c r="K285" s="148"/>
      <c r="L285" s="155"/>
      <c r="M285" s="148"/>
      <c r="N285" s="148"/>
      <c r="O285" s="148"/>
      <c r="P285" s="148"/>
      <c r="Q285" s="148"/>
      <c r="R285" s="148"/>
      <c r="S285" s="148"/>
      <c r="T285" s="148"/>
      <c r="U285" s="148"/>
      <c r="V285" s="148"/>
      <c r="W285" s="148"/>
      <c r="X285" s="148"/>
      <c r="Y285" s="148"/>
      <c r="Z285" s="148"/>
    </row>
    <row r="286" spans="1:26" ht="17.25" x14ac:dyDescent="0.4">
      <c r="A286" s="148"/>
      <c r="B286" s="148"/>
      <c r="C286" s="148"/>
      <c r="D286" s="148"/>
      <c r="E286" s="148"/>
      <c r="F286" s="148"/>
      <c r="G286" s="148"/>
      <c r="H286" s="148"/>
      <c r="I286" s="148"/>
      <c r="J286" s="148"/>
      <c r="K286" s="148"/>
      <c r="L286" s="155"/>
      <c r="M286" s="148"/>
      <c r="N286" s="148"/>
      <c r="O286" s="148"/>
      <c r="P286" s="148"/>
      <c r="Q286" s="148"/>
      <c r="R286" s="148"/>
      <c r="S286" s="148"/>
      <c r="T286" s="148"/>
      <c r="U286" s="148"/>
      <c r="V286" s="148"/>
      <c r="W286" s="148"/>
      <c r="X286" s="148"/>
      <c r="Y286" s="148"/>
      <c r="Z286" s="148"/>
    </row>
    <row r="287" spans="1:26" ht="17.25" x14ac:dyDescent="0.4">
      <c r="A287" s="148"/>
      <c r="B287" s="148"/>
      <c r="C287" s="148"/>
      <c r="D287" s="148"/>
      <c r="E287" s="148"/>
      <c r="F287" s="148"/>
      <c r="G287" s="148"/>
      <c r="H287" s="148"/>
      <c r="I287" s="148"/>
      <c r="J287" s="148"/>
      <c r="K287" s="148"/>
      <c r="L287" s="155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48"/>
      <c r="Z287" s="148"/>
    </row>
    <row r="288" spans="1:26" ht="17.25" x14ac:dyDescent="0.4">
      <c r="A288" s="148"/>
      <c r="B288" s="148"/>
      <c r="C288" s="148"/>
      <c r="D288" s="148"/>
      <c r="E288" s="148"/>
      <c r="F288" s="148"/>
      <c r="G288" s="148"/>
      <c r="H288" s="148"/>
      <c r="I288" s="148"/>
      <c r="J288" s="148"/>
      <c r="K288" s="148"/>
      <c r="L288" s="155"/>
      <c r="M288" s="148"/>
      <c r="N288" s="148"/>
      <c r="O288" s="148"/>
      <c r="P288" s="148"/>
      <c r="Q288" s="148"/>
      <c r="R288" s="148"/>
      <c r="S288" s="148"/>
      <c r="T288" s="148"/>
      <c r="U288" s="148"/>
      <c r="V288" s="148"/>
      <c r="W288" s="148"/>
      <c r="X288" s="148"/>
      <c r="Y288" s="148"/>
      <c r="Z288" s="148"/>
    </row>
    <row r="289" spans="1:26" ht="17.25" x14ac:dyDescent="0.4">
      <c r="A289" s="148"/>
      <c r="B289" s="148"/>
      <c r="C289" s="148"/>
      <c r="D289" s="148"/>
      <c r="E289" s="148"/>
      <c r="F289" s="148"/>
      <c r="G289" s="148"/>
      <c r="H289" s="148"/>
      <c r="I289" s="148"/>
      <c r="J289" s="148"/>
      <c r="K289" s="148"/>
      <c r="L289" s="155"/>
      <c r="M289" s="148"/>
      <c r="N289" s="148"/>
      <c r="O289" s="148"/>
      <c r="P289" s="148"/>
      <c r="Q289" s="148"/>
      <c r="R289" s="148"/>
      <c r="S289" s="148"/>
      <c r="T289" s="148"/>
      <c r="U289" s="148"/>
      <c r="V289" s="148"/>
      <c r="W289" s="148"/>
      <c r="X289" s="148"/>
      <c r="Y289" s="148"/>
      <c r="Z289" s="148"/>
    </row>
    <row r="290" spans="1:26" ht="17.25" x14ac:dyDescent="0.4">
      <c r="A290" s="148"/>
      <c r="B290" s="148"/>
      <c r="C290" s="148"/>
      <c r="D290" s="148"/>
      <c r="E290" s="148"/>
      <c r="F290" s="148"/>
      <c r="G290" s="148"/>
      <c r="H290" s="148"/>
      <c r="I290" s="148"/>
      <c r="J290" s="148"/>
      <c r="K290" s="148"/>
      <c r="L290" s="155"/>
      <c r="M290" s="148"/>
      <c r="N290" s="148"/>
      <c r="O290" s="148"/>
      <c r="P290" s="148"/>
      <c r="Q290" s="148"/>
      <c r="R290" s="148"/>
      <c r="S290" s="148"/>
      <c r="T290" s="148"/>
      <c r="U290" s="148"/>
      <c r="V290" s="148"/>
      <c r="W290" s="148"/>
      <c r="X290" s="148"/>
      <c r="Y290" s="148"/>
      <c r="Z290" s="148"/>
    </row>
    <row r="291" spans="1:26" ht="17.25" x14ac:dyDescent="0.4">
      <c r="A291" s="148"/>
      <c r="B291" s="148"/>
      <c r="C291" s="148"/>
      <c r="D291" s="148"/>
      <c r="E291" s="148"/>
      <c r="F291" s="148"/>
      <c r="G291" s="148"/>
      <c r="H291" s="148"/>
      <c r="I291" s="148"/>
      <c r="J291" s="148"/>
      <c r="K291" s="148"/>
      <c r="L291" s="155"/>
      <c r="M291" s="148"/>
      <c r="N291" s="148"/>
      <c r="O291" s="148"/>
      <c r="P291" s="148"/>
      <c r="Q291" s="148"/>
      <c r="R291" s="148"/>
      <c r="S291" s="148"/>
      <c r="T291" s="148"/>
      <c r="U291" s="148"/>
      <c r="V291" s="148"/>
      <c r="W291" s="148"/>
      <c r="X291" s="148"/>
      <c r="Y291" s="148"/>
      <c r="Z291" s="148"/>
    </row>
    <row r="292" spans="1:26" ht="17.25" x14ac:dyDescent="0.4">
      <c r="A292" s="148"/>
      <c r="B292" s="148"/>
      <c r="C292" s="148"/>
      <c r="D292" s="148"/>
      <c r="E292" s="148"/>
      <c r="F292" s="148"/>
      <c r="G292" s="148"/>
      <c r="H292" s="148"/>
      <c r="I292" s="148"/>
      <c r="J292" s="148"/>
      <c r="K292" s="148"/>
      <c r="L292" s="155"/>
      <c r="M292" s="148"/>
      <c r="N292" s="148"/>
      <c r="O292" s="148"/>
      <c r="P292" s="148"/>
      <c r="Q292" s="148"/>
      <c r="R292" s="148"/>
      <c r="S292" s="148"/>
      <c r="T292" s="148"/>
      <c r="U292" s="148"/>
      <c r="V292" s="148"/>
      <c r="W292" s="148"/>
      <c r="X292" s="148"/>
      <c r="Y292" s="148"/>
      <c r="Z292" s="148"/>
    </row>
    <row r="293" spans="1:26" ht="17.25" x14ac:dyDescent="0.4">
      <c r="A293" s="148"/>
      <c r="B293" s="148"/>
      <c r="C293" s="148"/>
      <c r="D293" s="148"/>
      <c r="E293" s="148"/>
      <c r="F293" s="148"/>
      <c r="G293" s="148"/>
      <c r="H293" s="148"/>
      <c r="I293" s="148"/>
      <c r="J293" s="148"/>
      <c r="K293" s="148"/>
      <c r="L293" s="155"/>
      <c r="M293" s="148"/>
      <c r="N293" s="148"/>
      <c r="O293" s="148"/>
      <c r="P293" s="148"/>
      <c r="Q293" s="148"/>
      <c r="R293" s="148"/>
      <c r="S293" s="148"/>
      <c r="T293" s="148"/>
      <c r="U293" s="148"/>
      <c r="V293" s="148"/>
      <c r="W293" s="148"/>
      <c r="X293" s="148"/>
      <c r="Y293" s="148"/>
      <c r="Z293" s="148"/>
    </row>
    <row r="294" spans="1:26" ht="17.25" x14ac:dyDescent="0.4">
      <c r="A294" s="148"/>
      <c r="B294" s="148"/>
      <c r="C294" s="148"/>
      <c r="D294" s="148"/>
      <c r="E294" s="148"/>
      <c r="F294" s="148"/>
      <c r="G294" s="148"/>
      <c r="H294" s="148"/>
      <c r="I294" s="148"/>
      <c r="J294" s="148"/>
      <c r="K294" s="148"/>
      <c r="L294" s="155"/>
      <c r="M294" s="148"/>
      <c r="N294" s="148"/>
      <c r="O294" s="148"/>
      <c r="P294" s="148"/>
      <c r="Q294" s="148"/>
      <c r="R294" s="148"/>
      <c r="S294" s="148"/>
      <c r="T294" s="148"/>
      <c r="U294" s="148"/>
      <c r="V294" s="148"/>
      <c r="W294" s="148"/>
      <c r="X294" s="148"/>
      <c r="Y294" s="148"/>
      <c r="Z294" s="148"/>
    </row>
    <row r="295" spans="1:26" ht="17.25" x14ac:dyDescent="0.4">
      <c r="A295" s="148"/>
      <c r="B295" s="148"/>
      <c r="C295" s="148"/>
      <c r="D295" s="148"/>
      <c r="E295" s="148"/>
      <c r="F295" s="148"/>
      <c r="G295" s="148"/>
      <c r="H295" s="148"/>
      <c r="I295" s="148"/>
      <c r="J295" s="148"/>
      <c r="K295" s="148"/>
      <c r="L295" s="155"/>
      <c r="M295" s="148"/>
      <c r="N295" s="148"/>
      <c r="O295" s="148"/>
      <c r="P295" s="148"/>
      <c r="Q295" s="148"/>
      <c r="R295" s="148"/>
      <c r="S295" s="148"/>
      <c r="T295" s="148"/>
      <c r="U295" s="148"/>
      <c r="V295" s="148"/>
      <c r="W295" s="148"/>
      <c r="X295" s="148"/>
      <c r="Y295" s="148"/>
      <c r="Z295" s="148"/>
    </row>
    <row r="296" spans="1:26" ht="17.25" x14ac:dyDescent="0.4">
      <c r="A296" s="148"/>
      <c r="B296" s="148"/>
      <c r="C296" s="148"/>
      <c r="D296" s="148"/>
      <c r="E296" s="148"/>
      <c r="F296" s="148"/>
      <c r="G296" s="148"/>
      <c r="H296" s="148"/>
      <c r="I296" s="148"/>
      <c r="J296" s="148"/>
      <c r="K296" s="148"/>
      <c r="L296" s="155"/>
      <c r="M296" s="148"/>
      <c r="N296" s="148"/>
      <c r="O296" s="148"/>
      <c r="P296" s="148"/>
      <c r="Q296" s="148"/>
      <c r="R296" s="148"/>
      <c r="S296" s="148"/>
      <c r="T296" s="148"/>
      <c r="U296" s="148"/>
      <c r="V296" s="148"/>
      <c r="W296" s="148"/>
      <c r="X296" s="148"/>
      <c r="Y296" s="148"/>
      <c r="Z296" s="148"/>
    </row>
    <row r="297" spans="1:26" ht="17.25" x14ac:dyDescent="0.4">
      <c r="A297" s="148"/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55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</row>
    <row r="298" spans="1:26" ht="17.25" x14ac:dyDescent="0.4">
      <c r="A298" s="148"/>
      <c r="B298" s="148"/>
      <c r="C298" s="148"/>
      <c r="D298" s="148"/>
      <c r="E298" s="148"/>
      <c r="F298" s="148"/>
      <c r="G298" s="148"/>
      <c r="H298" s="148"/>
      <c r="I298" s="148"/>
      <c r="J298" s="148"/>
      <c r="K298" s="148"/>
      <c r="L298" s="155"/>
      <c r="M298" s="148"/>
      <c r="N298" s="148"/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48"/>
      <c r="Z298" s="148"/>
    </row>
    <row r="299" spans="1:26" ht="17.25" x14ac:dyDescent="0.4">
      <c r="A299" s="148"/>
      <c r="B299" s="148"/>
      <c r="C299" s="148"/>
      <c r="D299" s="148"/>
      <c r="E299" s="148"/>
      <c r="F299" s="148"/>
      <c r="G299" s="148"/>
      <c r="H299" s="148"/>
      <c r="I299" s="148"/>
      <c r="J299" s="148"/>
      <c r="K299" s="148"/>
      <c r="L299" s="155"/>
      <c r="M299" s="148"/>
      <c r="N299" s="148"/>
      <c r="O299" s="148"/>
      <c r="P299" s="148"/>
      <c r="Q299" s="148"/>
      <c r="R299" s="148"/>
      <c r="S299" s="148"/>
      <c r="T299" s="148"/>
      <c r="U299" s="148"/>
      <c r="V299" s="148"/>
      <c r="W299" s="148"/>
      <c r="X299" s="148"/>
      <c r="Y299" s="148"/>
      <c r="Z299" s="148"/>
    </row>
    <row r="300" spans="1:26" ht="17.25" x14ac:dyDescent="0.4">
      <c r="A300" s="148"/>
      <c r="B300" s="148"/>
      <c r="C300" s="148"/>
      <c r="D300" s="148"/>
      <c r="E300" s="148"/>
      <c r="F300" s="148"/>
      <c r="G300" s="148"/>
      <c r="H300" s="148"/>
      <c r="I300" s="148"/>
      <c r="J300" s="148"/>
      <c r="K300" s="148"/>
      <c r="L300" s="155"/>
      <c r="M300" s="148"/>
      <c r="N300" s="148"/>
      <c r="O300" s="148"/>
      <c r="P300" s="148"/>
      <c r="Q300" s="148"/>
      <c r="R300" s="148"/>
      <c r="S300" s="148"/>
      <c r="T300" s="148"/>
      <c r="U300" s="148"/>
      <c r="V300" s="148"/>
      <c r="W300" s="148"/>
      <c r="X300" s="148"/>
      <c r="Y300" s="148"/>
      <c r="Z300" s="148"/>
    </row>
    <row r="301" spans="1:26" ht="17.25" x14ac:dyDescent="0.4">
      <c r="A301" s="148"/>
      <c r="B301" s="148"/>
      <c r="C301" s="148"/>
      <c r="D301" s="148"/>
      <c r="E301" s="148"/>
      <c r="F301" s="148"/>
      <c r="G301" s="148"/>
      <c r="H301" s="148"/>
      <c r="I301" s="148"/>
      <c r="J301" s="148"/>
      <c r="K301" s="148"/>
      <c r="L301" s="155"/>
      <c r="M301" s="148"/>
      <c r="N301" s="148"/>
      <c r="O301" s="148"/>
      <c r="P301" s="148"/>
      <c r="Q301" s="148"/>
      <c r="R301" s="148"/>
      <c r="S301" s="148"/>
      <c r="T301" s="148"/>
      <c r="U301" s="148"/>
      <c r="V301" s="148"/>
      <c r="W301" s="148"/>
      <c r="X301" s="148"/>
      <c r="Y301" s="148"/>
      <c r="Z301" s="148"/>
    </row>
    <row r="302" spans="1:26" ht="17.25" x14ac:dyDescent="0.4">
      <c r="A302" s="148"/>
      <c r="B302" s="148"/>
      <c r="C302" s="148"/>
      <c r="D302" s="148"/>
      <c r="E302" s="148"/>
      <c r="F302" s="148"/>
      <c r="G302" s="148"/>
      <c r="H302" s="148"/>
      <c r="I302" s="148"/>
      <c r="J302" s="148"/>
      <c r="K302" s="148"/>
      <c r="L302" s="155"/>
      <c r="M302" s="148"/>
      <c r="N302" s="148"/>
      <c r="O302" s="148"/>
      <c r="P302" s="148"/>
      <c r="Q302" s="148"/>
      <c r="R302" s="148"/>
      <c r="S302" s="148"/>
      <c r="T302" s="148"/>
      <c r="U302" s="148"/>
      <c r="V302" s="148"/>
      <c r="W302" s="148"/>
      <c r="X302" s="148"/>
      <c r="Y302" s="148"/>
      <c r="Z302" s="148"/>
    </row>
    <row r="303" spans="1:26" ht="17.25" x14ac:dyDescent="0.4">
      <c r="A303" s="148"/>
      <c r="B303" s="148"/>
      <c r="C303" s="148"/>
      <c r="D303" s="148"/>
      <c r="E303" s="148"/>
      <c r="F303" s="148"/>
      <c r="G303" s="148"/>
      <c r="H303" s="148"/>
      <c r="I303" s="148"/>
      <c r="J303" s="148"/>
      <c r="K303" s="148"/>
      <c r="L303" s="155"/>
      <c r="M303" s="148"/>
      <c r="N303" s="148"/>
      <c r="O303" s="148"/>
      <c r="P303" s="148"/>
      <c r="Q303" s="148"/>
      <c r="R303" s="148"/>
      <c r="S303" s="148"/>
      <c r="T303" s="148"/>
      <c r="U303" s="148"/>
      <c r="V303" s="148"/>
      <c r="W303" s="148"/>
      <c r="X303" s="148"/>
      <c r="Y303" s="148"/>
      <c r="Z303" s="148"/>
    </row>
    <row r="304" spans="1:26" ht="17.25" x14ac:dyDescent="0.4">
      <c r="A304" s="148"/>
      <c r="B304" s="148"/>
      <c r="C304" s="148"/>
      <c r="D304" s="148"/>
      <c r="E304" s="148"/>
      <c r="F304" s="148"/>
      <c r="G304" s="148"/>
      <c r="H304" s="148"/>
      <c r="I304" s="148"/>
      <c r="J304" s="148"/>
      <c r="K304" s="148"/>
      <c r="L304" s="155"/>
      <c r="M304" s="148"/>
      <c r="N304" s="148"/>
      <c r="O304" s="148"/>
      <c r="P304" s="148"/>
      <c r="Q304" s="148"/>
      <c r="R304" s="148"/>
      <c r="S304" s="148"/>
      <c r="T304" s="148"/>
      <c r="U304" s="148"/>
      <c r="V304" s="148"/>
      <c r="W304" s="148"/>
      <c r="X304" s="148"/>
      <c r="Y304" s="148"/>
      <c r="Z304" s="148"/>
    </row>
    <row r="305" spans="1:26" ht="17.25" x14ac:dyDescent="0.4">
      <c r="A305" s="148"/>
      <c r="B305" s="148"/>
      <c r="C305" s="148"/>
      <c r="D305" s="148"/>
      <c r="E305" s="148"/>
      <c r="F305" s="148"/>
      <c r="G305" s="148"/>
      <c r="H305" s="148"/>
      <c r="I305" s="148"/>
      <c r="J305" s="148"/>
      <c r="K305" s="148"/>
      <c r="L305" s="155"/>
      <c r="M305" s="148"/>
      <c r="N305" s="148"/>
      <c r="O305" s="148"/>
      <c r="P305" s="148"/>
      <c r="Q305" s="148"/>
      <c r="R305" s="148"/>
      <c r="S305" s="148"/>
      <c r="T305" s="148"/>
      <c r="U305" s="148"/>
      <c r="V305" s="148"/>
      <c r="W305" s="148"/>
      <c r="X305" s="148"/>
      <c r="Y305" s="148"/>
      <c r="Z305" s="148"/>
    </row>
    <row r="306" spans="1:26" ht="17.25" x14ac:dyDescent="0.4">
      <c r="A306" s="148"/>
      <c r="B306" s="148"/>
      <c r="C306" s="148"/>
      <c r="D306" s="148"/>
      <c r="E306" s="148"/>
      <c r="F306" s="148"/>
      <c r="G306" s="148"/>
      <c r="H306" s="148"/>
      <c r="I306" s="148"/>
      <c r="J306" s="148"/>
      <c r="K306" s="148"/>
      <c r="L306" s="155"/>
      <c r="M306" s="148"/>
      <c r="N306" s="148"/>
      <c r="O306" s="148"/>
      <c r="P306" s="148"/>
      <c r="Q306" s="148"/>
      <c r="R306" s="148"/>
      <c r="S306" s="148"/>
      <c r="T306" s="148"/>
      <c r="U306" s="148"/>
      <c r="V306" s="148"/>
      <c r="W306" s="148"/>
      <c r="X306" s="148"/>
      <c r="Y306" s="148"/>
      <c r="Z306" s="148"/>
    </row>
    <row r="307" spans="1:26" ht="17.25" x14ac:dyDescent="0.4">
      <c r="A307" s="148"/>
      <c r="B307" s="148"/>
      <c r="C307" s="148"/>
      <c r="D307" s="148"/>
      <c r="E307" s="148"/>
      <c r="F307" s="148"/>
      <c r="G307" s="148"/>
      <c r="H307" s="148"/>
      <c r="I307" s="148"/>
      <c r="J307" s="148"/>
      <c r="K307" s="148"/>
      <c r="L307" s="155"/>
      <c r="M307" s="148"/>
      <c r="N307" s="148"/>
      <c r="O307" s="148"/>
      <c r="P307" s="148"/>
      <c r="Q307" s="148"/>
      <c r="R307" s="148"/>
      <c r="S307" s="148"/>
      <c r="T307" s="148"/>
      <c r="U307" s="148"/>
      <c r="V307" s="148"/>
      <c r="W307" s="148"/>
      <c r="X307" s="148"/>
      <c r="Y307" s="148"/>
      <c r="Z307" s="148"/>
    </row>
    <row r="308" spans="1:26" ht="17.25" x14ac:dyDescent="0.4">
      <c r="A308" s="148"/>
      <c r="B308" s="148"/>
      <c r="C308" s="148"/>
      <c r="D308" s="148"/>
      <c r="E308" s="148"/>
      <c r="F308" s="148"/>
      <c r="G308" s="148"/>
      <c r="H308" s="148"/>
      <c r="I308" s="148"/>
      <c r="J308" s="148"/>
      <c r="K308" s="148"/>
      <c r="L308" s="155"/>
      <c r="M308" s="148"/>
      <c r="N308" s="148"/>
      <c r="O308" s="148"/>
      <c r="P308" s="148"/>
      <c r="Q308" s="148"/>
      <c r="R308" s="148"/>
      <c r="S308" s="148"/>
      <c r="T308" s="148"/>
      <c r="U308" s="148"/>
      <c r="V308" s="148"/>
      <c r="W308" s="148"/>
      <c r="X308" s="148"/>
      <c r="Y308" s="148"/>
      <c r="Z308" s="148"/>
    </row>
    <row r="309" spans="1:26" ht="17.25" x14ac:dyDescent="0.4">
      <c r="A309" s="148"/>
      <c r="B309" s="148"/>
      <c r="C309" s="148"/>
      <c r="D309" s="148"/>
      <c r="E309" s="148"/>
      <c r="F309" s="148"/>
      <c r="G309" s="148"/>
      <c r="H309" s="148"/>
      <c r="I309" s="148"/>
      <c r="J309" s="148"/>
      <c r="K309" s="148"/>
      <c r="L309" s="155"/>
      <c r="M309" s="148"/>
      <c r="N309" s="148"/>
      <c r="O309" s="148"/>
      <c r="P309" s="148"/>
      <c r="Q309" s="148"/>
      <c r="R309" s="148"/>
      <c r="S309" s="148"/>
      <c r="T309" s="148"/>
      <c r="U309" s="148"/>
      <c r="V309" s="148"/>
      <c r="W309" s="148"/>
      <c r="X309" s="148"/>
      <c r="Y309" s="148"/>
      <c r="Z309" s="148"/>
    </row>
    <row r="310" spans="1:26" ht="17.25" x14ac:dyDescent="0.4">
      <c r="A310" s="148"/>
      <c r="B310" s="148"/>
      <c r="C310" s="148"/>
      <c r="D310" s="148"/>
      <c r="E310" s="148"/>
      <c r="F310" s="148"/>
      <c r="G310" s="148"/>
      <c r="H310" s="148"/>
      <c r="I310" s="148"/>
      <c r="J310" s="148"/>
      <c r="K310" s="148"/>
      <c r="L310" s="155"/>
      <c r="M310" s="148"/>
      <c r="N310" s="148"/>
      <c r="O310" s="148"/>
      <c r="P310" s="148"/>
      <c r="Q310" s="148"/>
      <c r="R310" s="148"/>
      <c r="S310" s="148"/>
      <c r="T310" s="148"/>
      <c r="U310" s="148"/>
      <c r="V310" s="148"/>
      <c r="W310" s="148"/>
      <c r="X310" s="148"/>
      <c r="Y310" s="148"/>
      <c r="Z310" s="148"/>
    </row>
    <row r="311" spans="1:26" ht="17.25" x14ac:dyDescent="0.4">
      <c r="A311" s="148"/>
      <c r="B311" s="148"/>
      <c r="C311" s="148"/>
      <c r="D311" s="148"/>
      <c r="E311" s="148"/>
      <c r="F311" s="148"/>
      <c r="G311" s="148"/>
      <c r="H311" s="148"/>
      <c r="I311" s="148"/>
      <c r="J311" s="148"/>
      <c r="K311" s="148"/>
      <c r="L311" s="155"/>
      <c r="M311" s="148"/>
      <c r="N311" s="148"/>
      <c r="O311" s="148"/>
      <c r="P311" s="148"/>
      <c r="Q311" s="148"/>
      <c r="R311" s="148"/>
      <c r="S311" s="148"/>
      <c r="T311" s="148"/>
      <c r="U311" s="148"/>
      <c r="V311" s="148"/>
      <c r="W311" s="148"/>
      <c r="X311" s="148"/>
      <c r="Y311" s="148"/>
      <c r="Z311" s="148"/>
    </row>
    <row r="312" spans="1:26" ht="17.25" x14ac:dyDescent="0.4">
      <c r="A312" s="148"/>
      <c r="B312" s="148"/>
      <c r="C312" s="148"/>
      <c r="D312" s="148"/>
      <c r="E312" s="148"/>
      <c r="F312" s="148"/>
      <c r="G312" s="148"/>
      <c r="H312" s="148"/>
      <c r="I312" s="148"/>
      <c r="J312" s="148"/>
      <c r="K312" s="148"/>
      <c r="L312" s="155"/>
      <c r="M312" s="148"/>
      <c r="N312" s="148"/>
      <c r="O312" s="148"/>
      <c r="P312" s="148"/>
      <c r="Q312" s="148"/>
      <c r="R312" s="148"/>
      <c r="S312" s="148"/>
      <c r="T312" s="148"/>
      <c r="U312" s="148"/>
      <c r="V312" s="148"/>
      <c r="W312" s="148"/>
      <c r="X312" s="148"/>
      <c r="Y312" s="148"/>
      <c r="Z312" s="148"/>
    </row>
    <row r="313" spans="1:26" ht="17.25" x14ac:dyDescent="0.4">
      <c r="A313" s="148"/>
      <c r="B313" s="148"/>
      <c r="C313" s="148"/>
      <c r="D313" s="148"/>
      <c r="E313" s="148"/>
      <c r="F313" s="148"/>
      <c r="G313" s="148"/>
      <c r="H313" s="148"/>
      <c r="I313" s="148"/>
      <c r="J313" s="148"/>
      <c r="K313" s="148"/>
      <c r="L313" s="155"/>
      <c r="M313" s="148"/>
      <c r="N313" s="148"/>
      <c r="O313" s="148"/>
      <c r="P313" s="148"/>
      <c r="Q313" s="148"/>
      <c r="R313" s="148"/>
      <c r="S313" s="148"/>
      <c r="T313" s="148"/>
      <c r="U313" s="148"/>
      <c r="V313" s="148"/>
      <c r="W313" s="148"/>
      <c r="X313" s="148"/>
      <c r="Y313" s="148"/>
      <c r="Z313" s="148"/>
    </row>
    <row r="314" spans="1:26" ht="17.25" x14ac:dyDescent="0.4">
      <c r="A314" s="148"/>
      <c r="B314" s="148"/>
      <c r="C314" s="148"/>
      <c r="D314" s="148"/>
      <c r="E314" s="148"/>
      <c r="F314" s="148"/>
      <c r="G314" s="148"/>
      <c r="H314" s="148"/>
      <c r="I314" s="148"/>
      <c r="J314" s="148"/>
      <c r="K314" s="148"/>
      <c r="L314" s="155"/>
      <c r="M314" s="148"/>
      <c r="N314" s="148"/>
      <c r="O314" s="148"/>
      <c r="P314" s="148"/>
      <c r="Q314" s="148"/>
      <c r="R314" s="148"/>
      <c r="S314" s="148"/>
      <c r="T314" s="148"/>
      <c r="U314" s="148"/>
      <c r="V314" s="148"/>
      <c r="W314" s="148"/>
      <c r="X314" s="148"/>
      <c r="Y314" s="148"/>
      <c r="Z314" s="148"/>
    </row>
    <row r="315" spans="1:26" ht="17.25" x14ac:dyDescent="0.4">
      <c r="A315" s="148"/>
      <c r="B315" s="148"/>
      <c r="C315" s="148"/>
      <c r="D315" s="148"/>
      <c r="E315" s="148"/>
      <c r="F315" s="148"/>
      <c r="G315" s="148"/>
      <c r="H315" s="148"/>
      <c r="I315" s="148"/>
      <c r="J315" s="148"/>
      <c r="K315" s="148"/>
      <c r="L315" s="155"/>
      <c r="M315" s="148"/>
      <c r="N315" s="148"/>
      <c r="O315" s="148"/>
      <c r="P315" s="148"/>
      <c r="Q315" s="148"/>
      <c r="R315" s="148"/>
      <c r="S315" s="148"/>
      <c r="T315" s="148"/>
      <c r="U315" s="148"/>
      <c r="V315" s="148"/>
      <c r="W315" s="148"/>
      <c r="X315" s="148"/>
      <c r="Y315" s="148"/>
      <c r="Z315" s="148"/>
    </row>
    <row r="316" spans="1:26" ht="17.25" x14ac:dyDescent="0.4">
      <c r="A316" s="148"/>
      <c r="B316" s="148"/>
      <c r="C316" s="148"/>
      <c r="D316" s="148"/>
      <c r="E316" s="148"/>
      <c r="F316" s="148"/>
      <c r="G316" s="148"/>
      <c r="H316" s="148"/>
      <c r="I316" s="148"/>
      <c r="J316" s="148"/>
      <c r="K316" s="148"/>
      <c r="L316" s="155"/>
      <c r="M316" s="148"/>
      <c r="N316" s="148"/>
      <c r="O316" s="148"/>
      <c r="P316" s="148"/>
      <c r="Q316" s="148"/>
      <c r="R316" s="148"/>
      <c r="S316" s="148"/>
      <c r="T316" s="148"/>
      <c r="U316" s="148"/>
      <c r="V316" s="148"/>
      <c r="W316" s="148"/>
      <c r="X316" s="148"/>
      <c r="Y316" s="148"/>
      <c r="Z316" s="148"/>
    </row>
    <row r="317" spans="1:26" ht="17.25" x14ac:dyDescent="0.4">
      <c r="A317" s="148"/>
      <c r="B317" s="148"/>
      <c r="C317" s="148"/>
      <c r="D317" s="148"/>
      <c r="E317" s="148"/>
      <c r="F317" s="148"/>
      <c r="G317" s="148"/>
      <c r="H317" s="148"/>
      <c r="I317" s="148"/>
      <c r="J317" s="148"/>
      <c r="K317" s="148"/>
      <c r="L317" s="155"/>
      <c r="M317" s="148"/>
      <c r="N317" s="148"/>
      <c r="O317" s="148"/>
      <c r="P317" s="148"/>
      <c r="Q317" s="148"/>
      <c r="R317" s="148"/>
      <c r="S317" s="148"/>
      <c r="T317" s="148"/>
      <c r="U317" s="148"/>
      <c r="V317" s="148"/>
      <c r="W317" s="148"/>
      <c r="X317" s="148"/>
      <c r="Y317" s="148"/>
      <c r="Z317" s="148"/>
    </row>
    <row r="318" spans="1:26" ht="17.25" x14ac:dyDescent="0.4">
      <c r="A318" s="148"/>
      <c r="B318" s="148"/>
      <c r="C318" s="148"/>
      <c r="D318" s="148"/>
      <c r="E318" s="148"/>
      <c r="F318" s="148"/>
      <c r="G318" s="148"/>
      <c r="H318" s="148"/>
      <c r="I318" s="148"/>
      <c r="J318" s="148"/>
      <c r="K318" s="148"/>
      <c r="L318" s="155"/>
      <c r="M318" s="148"/>
      <c r="N318" s="148"/>
      <c r="O318" s="148"/>
      <c r="P318" s="148"/>
      <c r="Q318" s="148"/>
      <c r="R318" s="148"/>
      <c r="S318" s="148"/>
      <c r="T318" s="148"/>
      <c r="U318" s="148"/>
      <c r="V318" s="148"/>
      <c r="W318" s="148"/>
      <c r="X318" s="148"/>
      <c r="Y318" s="148"/>
      <c r="Z318" s="148"/>
    </row>
    <row r="319" spans="1:26" ht="17.25" x14ac:dyDescent="0.4">
      <c r="A319" s="148"/>
      <c r="B319" s="148"/>
      <c r="C319" s="148"/>
      <c r="D319" s="148"/>
      <c r="E319" s="148"/>
      <c r="F319" s="148"/>
      <c r="G319" s="148"/>
      <c r="H319" s="148"/>
      <c r="I319" s="148"/>
      <c r="J319" s="148"/>
      <c r="K319" s="148"/>
      <c r="L319" s="155"/>
      <c r="M319" s="148"/>
      <c r="N319" s="148"/>
      <c r="O319" s="148"/>
      <c r="P319" s="148"/>
      <c r="Q319" s="148"/>
      <c r="R319" s="148"/>
      <c r="S319" s="148"/>
      <c r="T319" s="148"/>
      <c r="U319" s="148"/>
      <c r="V319" s="148"/>
      <c r="W319" s="148"/>
      <c r="X319" s="148"/>
      <c r="Y319" s="148"/>
      <c r="Z319" s="148"/>
    </row>
    <row r="320" spans="1:26" ht="17.25" x14ac:dyDescent="0.4">
      <c r="A320" s="148"/>
      <c r="B320" s="148"/>
      <c r="C320" s="148"/>
      <c r="D320" s="148"/>
      <c r="E320" s="148"/>
      <c r="F320" s="148"/>
      <c r="G320" s="148"/>
      <c r="H320" s="148"/>
      <c r="I320" s="148"/>
      <c r="J320" s="148"/>
      <c r="K320" s="148"/>
      <c r="L320" s="155"/>
      <c r="M320" s="148"/>
      <c r="N320" s="148"/>
      <c r="O320" s="148"/>
      <c r="P320" s="148"/>
      <c r="Q320" s="148"/>
      <c r="R320" s="148"/>
      <c r="S320" s="148"/>
      <c r="T320" s="148"/>
      <c r="U320" s="148"/>
      <c r="V320" s="148"/>
      <c r="W320" s="148"/>
      <c r="X320" s="148"/>
      <c r="Y320" s="148"/>
      <c r="Z320" s="148"/>
    </row>
    <row r="321" spans="1:26" ht="17.25" x14ac:dyDescent="0.4">
      <c r="A321" s="148"/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55"/>
      <c r="M321" s="148"/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</row>
    <row r="322" spans="1:26" ht="17.25" x14ac:dyDescent="0.4">
      <c r="A322" s="148"/>
      <c r="B322" s="148"/>
      <c r="C322" s="148"/>
      <c r="D322" s="148"/>
      <c r="E322" s="148"/>
      <c r="F322" s="148"/>
      <c r="G322" s="148"/>
      <c r="H322" s="148"/>
      <c r="I322" s="148"/>
      <c r="J322" s="148"/>
      <c r="K322" s="148"/>
      <c r="L322" s="155"/>
      <c r="M322" s="148"/>
      <c r="N322" s="148"/>
      <c r="O322" s="148"/>
      <c r="P322" s="148"/>
      <c r="Q322" s="148"/>
      <c r="R322" s="148"/>
      <c r="S322" s="148"/>
      <c r="T322" s="148"/>
      <c r="U322" s="148"/>
      <c r="V322" s="148"/>
      <c r="W322" s="148"/>
      <c r="X322" s="148"/>
      <c r="Y322" s="148"/>
      <c r="Z322" s="148"/>
    </row>
    <row r="323" spans="1:26" ht="17.25" x14ac:dyDescent="0.4">
      <c r="A323" s="148"/>
      <c r="B323" s="148"/>
      <c r="C323" s="148"/>
      <c r="D323" s="148"/>
      <c r="E323" s="148"/>
      <c r="F323" s="148"/>
      <c r="G323" s="148"/>
      <c r="H323" s="148"/>
      <c r="I323" s="148"/>
      <c r="J323" s="148"/>
      <c r="K323" s="148"/>
      <c r="L323" s="155"/>
      <c r="M323" s="148"/>
      <c r="N323" s="148"/>
      <c r="O323" s="148"/>
      <c r="P323" s="148"/>
      <c r="Q323" s="148"/>
      <c r="R323" s="148"/>
      <c r="S323" s="148"/>
      <c r="T323" s="148"/>
      <c r="U323" s="148"/>
      <c r="V323" s="148"/>
      <c r="W323" s="148"/>
      <c r="X323" s="148"/>
      <c r="Y323" s="148"/>
      <c r="Z323" s="148"/>
    </row>
    <row r="324" spans="1:26" ht="17.25" x14ac:dyDescent="0.4">
      <c r="A324" s="148"/>
      <c r="B324" s="148"/>
      <c r="C324" s="148"/>
      <c r="D324" s="148"/>
      <c r="E324" s="148"/>
      <c r="F324" s="148"/>
      <c r="G324" s="148"/>
      <c r="H324" s="148"/>
      <c r="I324" s="148"/>
      <c r="J324" s="148"/>
      <c r="K324" s="148"/>
      <c r="L324" s="155"/>
      <c r="M324" s="148"/>
      <c r="N324" s="148"/>
      <c r="O324" s="148"/>
      <c r="P324" s="148"/>
      <c r="Q324" s="148"/>
      <c r="R324" s="148"/>
      <c r="S324" s="148"/>
      <c r="T324" s="148"/>
      <c r="U324" s="148"/>
      <c r="V324" s="148"/>
      <c r="W324" s="148"/>
      <c r="X324" s="148"/>
      <c r="Y324" s="148"/>
      <c r="Z324" s="148"/>
    </row>
    <row r="325" spans="1:26" ht="17.25" x14ac:dyDescent="0.4">
      <c r="A325" s="148"/>
      <c r="B325" s="148"/>
      <c r="C325" s="148"/>
      <c r="D325" s="148"/>
      <c r="E325" s="148"/>
      <c r="F325" s="148"/>
      <c r="G325" s="148"/>
      <c r="H325" s="148"/>
      <c r="I325" s="148"/>
      <c r="J325" s="148"/>
      <c r="K325" s="148"/>
      <c r="L325" s="155"/>
      <c r="M325" s="148"/>
      <c r="N325" s="148"/>
      <c r="O325" s="148"/>
      <c r="P325" s="148"/>
      <c r="Q325" s="148"/>
      <c r="R325" s="148"/>
      <c r="S325" s="148"/>
      <c r="T325" s="148"/>
      <c r="U325" s="148"/>
      <c r="V325" s="148"/>
      <c r="W325" s="148"/>
      <c r="X325" s="148"/>
      <c r="Y325" s="148"/>
      <c r="Z325" s="148"/>
    </row>
    <row r="326" spans="1:26" ht="17.25" x14ac:dyDescent="0.4">
      <c r="A326" s="148"/>
      <c r="B326" s="148"/>
      <c r="C326" s="148"/>
      <c r="D326" s="148"/>
      <c r="E326" s="148"/>
      <c r="F326" s="148"/>
      <c r="G326" s="148"/>
      <c r="H326" s="148"/>
      <c r="I326" s="148"/>
      <c r="J326" s="148"/>
      <c r="K326" s="148"/>
      <c r="L326" s="155"/>
      <c r="M326" s="148"/>
      <c r="N326" s="148"/>
      <c r="O326" s="148"/>
      <c r="P326" s="148"/>
      <c r="Q326" s="148"/>
      <c r="R326" s="148"/>
      <c r="S326" s="148"/>
      <c r="T326" s="148"/>
      <c r="U326" s="148"/>
      <c r="V326" s="148"/>
      <c r="W326" s="148"/>
      <c r="X326" s="148"/>
      <c r="Y326" s="148"/>
      <c r="Z326" s="148"/>
    </row>
    <row r="327" spans="1:26" ht="17.25" x14ac:dyDescent="0.4">
      <c r="A327" s="148"/>
      <c r="B327" s="148"/>
      <c r="C327" s="148"/>
      <c r="D327" s="148"/>
      <c r="E327" s="148"/>
      <c r="F327" s="148"/>
      <c r="G327" s="148"/>
      <c r="H327" s="148"/>
      <c r="I327" s="148"/>
      <c r="J327" s="148"/>
      <c r="K327" s="148"/>
      <c r="L327" s="155"/>
      <c r="M327" s="148"/>
      <c r="N327" s="148"/>
      <c r="O327" s="148"/>
      <c r="P327" s="148"/>
      <c r="Q327" s="148"/>
      <c r="R327" s="148"/>
      <c r="S327" s="148"/>
      <c r="T327" s="148"/>
      <c r="U327" s="148"/>
      <c r="V327" s="148"/>
      <c r="W327" s="148"/>
      <c r="X327" s="148"/>
      <c r="Y327" s="148"/>
      <c r="Z327" s="148"/>
    </row>
    <row r="328" spans="1:26" ht="17.25" x14ac:dyDescent="0.4">
      <c r="A328" s="148"/>
      <c r="B328" s="148"/>
      <c r="C328" s="148"/>
      <c r="D328" s="148"/>
      <c r="E328" s="148"/>
      <c r="F328" s="148"/>
      <c r="G328" s="148"/>
      <c r="H328" s="148"/>
      <c r="I328" s="148"/>
      <c r="J328" s="148"/>
      <c r="K328" s="148"/>
      <c r="L328" s="155"/>
      <c r="M328" s="148"/>
      <c r="N328" s="148"/>
      <c r="O328" s="148"/>
      <c r="P328" s="148"/>
      <c r="Q328" s="148"/>
      <c r="R328" s="148"/>
      <c r="S328" s="148"/>
      <c r="T328" s="148"/>
      <c r="U328" s="148"/>
      <c r="V328" s="148"/>
      <c r="W328" s="148"/>
      <c r="X328" s="148"/>
      <c r="Y328" s="148"/>
      <c r="Z328" s="148"/>
    </row>
    <row r="329" spans="1:26" ht="17.25" x14ac:dyDescent="0.4">
      <c r="A329" s="148"/>
      <c r="B329" s="148"/>
      <c r="C329" s="148"/>
      <c r="D329" s="148"/>
      <c r="E329" s="148"/>
      <c r="F329" s="148"/>
      <c r="G329" s="148"/>
      <c r="H329" s="148"/>
      <c r="I329" s="148"/>
      <c r="J329" s="148"/>
      <c r="K329" s="148"/>
      <c r="L329" s="155"/>
      <c r="M329" s="148"/>
      <c r="N329" s="148"/>
      <c r="O329" s="148"/>
      <c r="P329" s="148"/>
      <c r="Q329" s="148"/>
      <c r="R329" s="148"/>
      <c r="S329" s="148"/>
      <c r="T329" s="148"/>
      <c r="U329" s="148"/>
      <c r="V329" s="148"/>
      <c r="W329" s="148"/>
      <c r="X329" s="148"/>
      <c r="Y329" s="148"/>
      <c r="Z329" s="148"/>
    </row>
    <row r="330" spans="1:26" ht="17.25" x14ac:dyDescent="0.4">
      <c r="A330" s="148"/>
      <c r="B330" s="148"/>
      <c r="C330" s="148"/>
      <c r="D330" s="148"/>
      <c r="E330" s="148"/>
      <c r="F330" s="148"/>
      <c r="G330" s="148"/>
      <c r="H330" s="148"/>
      <c r="I330" s="148"/>
      <c r="J330" s="148"/>
      <c r="K330" s="148"/>
      <c r="L330" s="155"/>
      <c r="M330" s="148"/>
      <c r="N330" s="148"/>
      <c r="O330" s="148"/>
      <c r="P330" s="148"/>
      <c r="Q330" s="148"/>
      <c r="R330" s="148"/>
      <c r="S330" s="148"/>
      <c r="T330" s="148"/>
      <c r="U330" s="148"/>
      <c r="V330" s="148"/>
      <c r="W330" s="148"/>
      <c r="X330" s="148"/>
      <c r="Y330" s="148"/>
      <c r="Z330" s="148"/>
    </row>
    <row r="331" spans="1:26" ht="17.25" x14ac:dyDescent="0.4">
      <c r="A331" s="148"/>
      <c r="B331" s="148"/>
      <c r="C331" s="148"/>
      <c r="D331" s="148"/>
      <c r="E331" s="148"/>
      <c r="F331" s="148"/>
      <c r="G331" s="148"/>
      <c r="H331" s="148"/>
      <c r="I331" s="148"/>
      <c r="J331" s="148"/>
      <c r="K331" s="148"/>
      <c r="L331" s="155"/>
      <c r="M331" s="148"/>
      <c r="N331" s="148"/>
      <c r="O331" s="148"/>
      <c r="P331" s="148"/>
      <c r="Q331" s="148"/>
      <c r="R331" s="148"/>
      <c r="S331" s="148"/>
      <c r="T331" s="148"/>
      <c r="U331" s="148"/>
      <c r="V331" s="148"/>
      <c r="W331" s="148"/>
      <c r="X331" s="148"/>
      <c r="Y331" s="148"/>
      <c r="Z331" s="148"/>
    </row>
    <row r="332" spans="1:26" ht="17.25" x14ac:dyDescent="0.4">
      <c r="A332" s="148"/>
      <c r="B332" s="148"/>
      <c r="C332" s="148"/>
      <c r="D332" s="148"/>
      <c r="E332" s="148"/>
      <c r="F332" s="148"/>
      <c r="G332" s="148"/>
      <c r="H332" s="148"/>
      <c r="I332" s="148"/>
      <c r="J332" s="148"/>
      <c r="K332" s="148"/>
      <c r="L332" s="155"/>
      <c r="M332" s="148"/>
      <c r="N332" s="148"/>
      <c r="O332" s="148"/>
      <c r="P332" s="148"/>
      <c r="Q332" s="148"/>
      <c r="R332" s="148"/>
      <c r="S332" s="148"/>
      <c r="T332" s="148"/>
      <c r="U332" s="148"/>
      <c r="V332" s="148"/>
      <c r="W332" s="148"/>
      <c r="X332" s="148"/>
      <c r="Y332" s="148"/>
      <c r="Z332" s="148"/>
    </row>
    <row r="333" spans="1:26" ht="17.25" x14ac:dyDescent="0.4">
      <c r="A333" s="148"/>
      <c r="B333" s="148"/>
      <c r="C333" s="148"/>
      <c r="D333" s="148"/>
      <c r="E333" s="148"/>
      <c r="F333" s="148"/>
      <c r="G333" s="148"/>
      <c r="H333" s="148"/>
      <c r="I333" s="148"/>
      <c r="J333" s="148"/>
      <c r="K333" s="148"/>
      <c r="L333" s="155"/>
      <c r="M333" s="148"/>
      <c r="N333" s="148"/>
      <c r="O333" s="148"/>
      <c r="P333" s="148"/>
      <c r="Q333" s="148"/>
      <c r="R333" s="148"/>
      <c r="S333" s="148"/>
      <c r="T333" s="148"/>
      <c r="U333" s="148"/>
      <c r="V333" s="148"/>
      <c r="W333" s="148"/>
      <c r="X333" s="148"/>
      <c r="Y333" s="148"/>
      <c r="Z333" s="148"/>
    </row>
    <row r="334" spans="1:26" ht="17.25" x14ac:dyDescent="0.4">
      <c r="A334" s="148"/>
      <c r="B334" s="148"/>
      <c r="C334" s="148"/>
      <c r="D334" s="148"/>
      <c r="E334" s="148"/>
      <c r="F334" s="148"/>
      <c r="G334" s="148"/>
      <c r="H334" s="148"/>
      <c r="I334" s="148"/>
      <c r="J334" s="148"/>
      <c r="K334" s="148"/>
      <c r="L334" s="155"/>
      <c r="M334" s="148"/>
      <c r="N334" s="148"/>
      <c r="O334" s="148"/>
      <c r="P334" s="148"/>
      <c r="Q334" s="148"/>
      <c r="R334" s="148"/>
      <c r="S334" s="148"/>
      <c r="T334" s="148"/>
      <c r="U334" s="148"/>
      <c r="V334" s="148"/>
      <c r="W334" s="148"/>
      <c r="X334" s="148"/>
      <c r="Y334" s="148"/>
      <c r="Z334" s="148"/>
    </row>
    <row r="335" spans="1:26" ht="17.25" x14ac:dyDescent="0.4">
      <c r="A335" s="148"/>
      <c r="B335" s="148"/>
      <c r="C335" s="148"/>
      <c r="D335" s="148"/>
      <c r="E335" s="148"/>
      <c r="F335" s="148"/>
      <c r="G335" s="148"/>
      <c r="H335" s="148"/>
      <c r="I335" s="148"/>
      <c r="J335" s="148"/>
      <c r="K335" s="148"/>
      <c r="L335" s="155"/>
      <c r="M335" s="148"/>
      <c r="N335" s="148"/>
      <c r="O335" s="148"/>
      <c r="P335" s="148"/>
      <c r="Q335" s="148"/>
      <c r="R335" s="148"/>
      <c r="S335" s="148"/>
      <c r="T335" s="148"/>
      <c r="U335" s="148"/>
      <c r="V335" s="148"/>
      <c r="W335" s="148"/>
      <c r="X335" s="148"/>
      <c r="Y335" s="148"/>
      <c r="Z335" s="148"/>
    </row>
    <row r="336" spans="1:26" ht="17.25" x14ac:dyDescent="0.4">
      <c r="A336" s="148"/>
      <c r="B336" s="148"/>
      <c r="C336" s="148"/>
      <c r="D336" s="148"/>
      <c r="E336" s="148"/>
      <c r="F336" s="148"/>
      <c r="G336" s="148"/>
      <c r="H336" s="148"/>
      <c r="I336" s="148"/>
      <c r="J336" s="148"/>
      <c r="K336" s="148"/>
      <c r="L336" s="155"/>
      <c r="M336" s="148"/>
      <c r="N336" s="148"/>
      <c r="O336" s="148"/>
      <c r="P336" s="148"/>
      <c r="Q336" s="148"/>
      <c r="R336" s="148"/>
      <c r="S336" s="148"/>
      <c r="T336" s="148"/>
      <c r="U336" s="148"/>
      <c r="V336" s="148"/>
      <c r="W336" s="148"/>
      <c r="X336" s="148"/>
      <c r="Y336" s="148"/>
      <c r="Z336" s="148"/>
    </row>
    <row r="337" spans="1:26" ht="17.25" x14ac:dyDescent="0.4">
      <c r="A337" s="148"/>
      <c r="B337" s="148"/>
      <c r="C337" s="148"/>
      <c r="D337" s="148"/>
      <c r="E337" s="148"/>
      <c r="F337" s="148"/>
      <c r="G337" s="148"/>
      <c r="H337" s="148"/>
      <c r="I337" s="148"/>
      <c r="J337" s="148"/>
      <c r="K337" s="148"/>
      <c r="L337" s="155"/>
      <c r="M337" s="148"/>
      <c r="N337" s="148"/>
      <c r="O337" s="148"/>
      <c r="P337" s="148"/>
      <c r="Q337" s="148"/>
      <c r="R337" s="148"/>
      <c r="S337" s="148"/>
      <c r="T337" s="148"/>
      <c r="U337" s="148"/>
      <c r="V337" s="148"/>
      <c r="W337" s="148"/>
      <c r="X337" s="148"/>
      <c r="Y337" s="148"/>
      <c r="Z337" s="148"/>
    </row>
    <row r="338" spans="1:26" ht="17.25" x14ac:dyDescent="0.4">
      <c r="A338" s="148"/>
      <c r="B338" s="148"/>
      <c r="C338" s="148"/>
      <c r="D338" s="148"/>
      <c r="E338" s="148"/>
      <c r="F338" s="148"/>
      <c r="G338" s="148"/>
      <c r="H338" s="148"/>
      <c r="I338" s="148"/>
      <c r="J338" s="148"/>
      <c r="K338" s="148"/>
      <c r="L338" s="155"/>
      <c r="M338" s="148"/>
      <c r="N338" s="148"/>
      <c r="O338" s="148"/>
      <c r="P338" s="148"/>
      <c r="Q338" s="148"/>
      <c r="R338" s="148"/>
      <c r="S338" s="148"/>
      <c r="T338" s="148"/>
      <c r="U338" s="148"/>
      <c r="V338" s="148"/>
      <c r="W338" s="148"/>
      <c r="X338" s="148"/>
      <c r="Y338" s="148"/>
      <c r="Z338" s="148"/>
    </row>
    <row r="339" spans="1:26" ht="17.25" x14ac:dyDescent="0.4">
      <c r="A339" s="148"/>
      <c r="B339" s="148"/>
      <c r="C339" s="148"/>
      <c r="D339" s="148"/>
      <c r="E339" s="148"/>
      <c r="F339" s="148"/>
      <c r="G339" s="148"/>
      <c r="H339" s="148"/>
      <c r="I339" s="148"/>
      <c r="J339" s="148"/>
      <c r="K339" s="148"/>
      <c r="L339" s="155"/>
      <c r="M339" s="148"/>
      <c r="N339" s="148"/>
      <c r="O339" s="148"/>
      <c r="P339" s="148"/>
      <c r="Q339" s="148"/>
      <c r="R339" s="148"/>
      <c r="S339" s="148"/>
      <c r="T339" s="148"/>
      <c r="U339" s="148"/>
      <c r="V339" s="148"/>
      <c r="W339" s="148"/>
      <c r="X339" s="148"/>
      <c r="Y339" s="148"/>
      <c r="Z339" s="148"/>
    </row>
    <row r="340" spans="1:26" ht="17.25" x14ac:dyDescent="0.4">
      <c r="A340" s="148"/>
      <c r="B340" s="148"/>
      <c r="C340" s="148"/>
      <c r="D340" s="148"/>
      <c r="E340" s="148"/>
      <c r="F340" s="148"/>
      <c r="G340" s="148"/>
      <c r="H340" s="148"/>
      <c r="I340" s="148"/>
      <c r="J340" s="148"/>
      <c r="K340" s="148"/>
      <c r="L340" s="155"/>
      <c r="M340" s="148"/>
      <c r="N340" s="148"/>
      <c r="O340" s="148"/>
      <c r="P340" s="148"/>
      <c r="Q340" s="148"/>
      <c r="R340" s="148"/>
      <c r="S340" s="148"/>
      <c r="T340" s="148"/>
      <c r="U340" s="148"/>
      <c r="V340" s="148"/>
      <c r="W340" s="148"/>
      <c r="X340" s="148"/>
      <c r="Y340" s="148"/>
      <c r="Z340" s="148"/>
    </row>
    <row r="341" spans="1:26" ht="17.25" x14ac:dyDescent="0.4">
      <c r="A341" s="148"/>
      <c r="B341" s="148"/>
      <c r="C341" s="148"/>
      <c r="D341" s="148"/>
      <c r="E341" s="148"/>
      <c r="F341" s="148"/>
      <c r="G341" s="148"/>
      <c r="H341" s="148"/>
      <c r="I341" s="148"/>
      <c r="J341" s="148"/>
      <c r="K341" s="148"/>
      <c r="L341" s="155"/>
      <c r="M341" s="148"/>
      <c r="N341" s="148"/>
      <c r="O341" s="148"/>
      <c r="P341" s="148"/>
      <c r="Q341" s="148"/>
      <c r="R341" s="148"/>
      <c r="S341" s="148"/>
      <c r="T341" s="148"/>
      <c r="U341" s="148"/>
      <c r="V341" s="148"/>
      <c r="W341" s="148"/>
      <c r="X341" s="148"/>
      <c r="Y341" s="148"/>
      <c r="Z341" s="148"/>
    </row>
    <row r="342" spans="1:26" ht="17.25" x14ac:dyDescent="0.4">
      <c r="A342" s="148"/>
      <c r="B342" s="148"/>
      <c r="C342" s="148"/>
      <c r="D342" s="148"/>
      <c r="E342" s="148"/>
      <c r="F342" s="148"/>
      <c r="G342" s="148"/>
      <c r="H342" s="148"/>
      <c r="I342" s="148"/>
      <c r="J342" s="148"/>
      <c r="K342" s="148"/>
      <c r="L342" s="155"/>
      <c r="M342" s="148"/>
      <c r="N342" s="148"/>
      <c r="O342" s="148"/>
      <c r="P342" s="148"/>
      <c r="Q342" s="148"/>
      <c r="R342" s="148"/>
      <c r="S342" s="148"/>
      <c r="T342" s="148"/>
      <c r="U342" s="148"/>
      <c r="V342" s="148"/>
      <c r="W342" s="148"/>
      <c r="X342" s="148"/>
      <c r="Y342" s="148"/>
      <c r="Z342" s="148"/>
    </row>
    <row r="343" spans="1:26" ht="17.25" x14ac:dyDescent="0.4">
      <c r="A343" s="148"/>
      <c r="B343" s="148"/>
      <c r="C343" s="148"/>
      <c r="D343" s="148"/>
      <c r="E343" s="148"/>
      <c r="F343" s="148"/>
      <c r="G343" s="148"/>
      <c r="H343" s="148"/>
      <c r="I343" s="148"/>
      <c r="J343" s="148"/>
      <c r="K343" s="148"/>
      <c r="L343" s="155"/>
      <c r="M343" s="148"/>
      <c r="N343" s="148"/>
      <c r="O343" s="148"/>
      <c r="P343" s="148"/>
      <c r="Q343" s="148"/>
      <c r="R343" s="148"/>
      <c r="S343" s="148"/>
      <c r="T343" s="148"/>
      <c r="U343" s="148"/>
      <c r="V343" s="148"/>
      <c r="W343" s="148"/>
      <c r="X343" s="148"/>
      <c r="Y343" s="148"/>
      <c r="Z343" s="148"/>
    </row>
    <row r="344" spans="1:26" ht="17.25" x14ac:dyDescent="0.4">
      <c r="A344" s="148"/>
      <c r="B344" s="148"/>
      <c r="C344" s="148"/>
      <c r="D344" s="148"/>
      <c r="E344" s="148"/>
      <c r="F344" s="148"/>
      <c r="G344" s="148"/>
      <c r="H344" s="148"/>
      <c r="I344" s="148"/>
      <c r="J344" s="148"/>
      <c r="K344" s="148"/>
      <c r="L344" s="155"/>
      <c r="M344" s="148"/>
      <c r="N344" s="148"/>
      <c r="O344" s="148"/>
      <c r="P344" s="148"/>
      <c r="Q344" s="148"/>
      <c r="R344" s="148"/>
      <c r="S344" s="148"/>
      <c r="T344" s="148"/>
      <c r="U344" s="148"/>
      <c r="V344" s="148"/>
      <c r="W344" s="148"/>
      <c r="X344" s="148"/>
      <c r="Y344" s="148"/>
      <c r="Z344" s="148"/>
    </row>
    <row r="345" spans="1:26" ht="17.25" x14ac:dyDescent="0.4">
      <c r="A345" s="148"/>
      <c r="B345" s="148"/>
      <c r="C345" s="148"/>
      <c r="D345" s="148"/>
      <c r="E345" s="148"/>
      <c r="F345" s="148"/>
      <c r="G345" s="148"/>
      <c r="H345" s="148"/>
      <c r="I345" s="148"/>
      <c r="J345" s="148"/>
      <c r="K345" s="148"/>
      <c r="L345" s="155"/>
      <c r="M345" s="148"/>
      <c r="N345" s="148"/>
      <c r="O345" s="148"/>
      <c r="P345" s="148"/>
      <c r="Q345" s="148"/>
      <c r="R345" s="148"/>
      <c r="S345" s="148"/>
      <c r="T345" s="148"/>
      <c r="U345" s="148"/>
      <c r="V345" s="148"/>
      <c r="W345" s="148"/>
      <c r="X345" s="148"/>
      <c r="Y345" s="148"/>
      <c r="Z345" s="148"/>
    </row>
    <row r="346" spans="1:26" ht="17.25" x14ac:dyDescent="0.4">
      <c r="A346" s="148"/>
      <c r="B346" s="148"/>
      <c r="C346" s="148"/>
      <c r="D346" s="148"/>
      <c r="E346" s="148"/>
      <c r="F346" s="148"/>
      <c r="G346" s="148"/>
      <c r="H346" s="148"/>
      <c r="I346" s="148"/>
      <c r="J346" s="148"/>
      <c r="K346" s="148"/>
      <c r="L346" s="155"/>
      <c r="M346" s="148"/>
      <c r="N346" s="148"/>
      <c r="O346" s="148"/>
      <c r="P346" s="148"/>
      <c r="Q346" s="148"/>
      <c r="R346" s="148"/>
      <c r="S346" s="148"/>
      <c r="T346" s="148"/>
      <c r="U346" s="148"/>
      <c r="V346" s="148"/>
      <c r="W346" s="148"/>
      <c r="X346" s="148"/>
      <c r="Y346" s="148"/>
      <c r="Z346" s="148"/>
    </row>
    <row r="347" spans="1:26" ht="17.25" x14ac:dyDescent="0.4">
      <c r="A347" s="148"/>
      <c r="B347" s="148"/>
      <c r="C347" s="148"/>
      <c r="D347" s="148"/>
      <c r="E347" s="148"/>
      <c r="F347" s="148"/>
      <c r="G347" s="148"/>
      <c r="H347" s="148"/>
      <c r="I347" s="148"/>
      <c r="J347" s="148"/>
      <c r="K347" s="148"/>
      <c r="L347" s="155"/>
      <c r="M347" s="148"/>
      <c r="N347" s="148"/>
      <c r="O347" s="148"/>
      <c r="P347" s="148"/>
      <c r="Q347" s="148"/>
      <c r="R347" s="148"/>
      <c r="S347" s="148"/>
      <c r="T347" s="148"/>
      <c r="U347" s="148"/>
      <c r="V347" s="148"/>
      <c r="W347" s="148"/>
      <c r="X347" s="148"/>
      <c r="Y347" s="148"/>
      <c r="Z347" s="148"/>
    </row>
    <row r="348" spans="1:26" ht="17.25" x14ac:dyDescent="0.4">
      <c r="A348" s="148"/>
      <c r="B348" s="148"/>
      <c r="C348" s="148"/>
      <c r="D348" s="148"/>
      <c r="E348" s="148"/>
      <c r="F348" s="148"/>
      <c r="G348" s="148"/>
      <c r="H348" s="148"/>
      <c r="I348" s="148"/>
      <c r="J348" s="148"/>
      <c r="K348" s="148"/>
      <c r="L348" s="155"/>
      <c r="M348" s="148"/>
      <c r="N348" s="148"/>
      <c r="O348" s="148"/>
      <c r="P348" s="148"/>
      <c r="Q348" s="148"/>
      <c r="R348" s="148"/>
      <c r="S348" s="148"/>
      <c r="T348" s="148"/>
      <c r="U348" s="148"/>
      <c r="V348" s="148"/>
      <c r="W348" s="148"/>
      <c r="X348" s="148"/>
      <c r="Y348" s="148"/>
      <c r="Z348" s="148"/>
    </row>
    <row r="349" spans="1:26" ht="17.25" x14ac:dyDescent="0.4">
      <c r="A349" s="148"/>
      <c r="B349" s="148"/>
      <c r="C349" s="148"/>
      <c r="D349" s="148"/>
      <c r="E349" s="148"/>
      <c r="F349" s="148"/>
      <c r="G349" s="148"/>
      <c r="H349" s="148"/>
      <c r="I349" s="148"/>
      <c r="J349" s="148"/>
      <c r="K349" s="148"/>
      <c r="L349" s="155"/>
      <c r="M349" s="148"/>
      <c r="N349" s="148"/>
      <c r="O349" s="148"/>
      <c r="P349" s="148"/>
      <c r="Q349" s="148"/>
      <c r="R349" s="148"/>
      <c r="S349" s="148"/>
      <c r="T349" s="148"/>
      <c r="U349" s="148"/>
      <c r="V349" s="148"/>
      <c r="W349" s="148"/>
      <c r="X349" s="148"/>
      <c r="Y349" s="148"/>
      <c r="Z349" s="148"/>
    </row>
    <row r="350" spans="1:26" ht="17.25" x14ac:dyDescent="0.4">
      <c r="A350" s="148"/>
      <c r="B350" s="148"/>
      <c r="C350" s="148"/>
      <c r="D350" s="148"/>
      <c r="E350" s="148"/>
      <c r="F350" s="148"/>
      <c r="G350" s="148"/>
      <c r="H350" s="148"/>
      <c r="I350" s="148"/>
      <c r="J350" s="148"/>
      <c r="K350" s="148"/>
      <c r="L350" s="155"/>
      <c r="M350" s="148"/>
      <c r="N350" s="148"/>
      <c r="O350" s="148"/>
      <c r="P350" s="148"/>
      <c r="Q350" s="148"/>
      <c r="R350" s="148"/>
      <c r="S350" s="148"/>
      <c r="T350" s="148"/>
      <c r="U350" s="148"/>
      <c r="V350" s="148"/>
      <c r="W350" s="148"/>
      <c r="X350" s="148"/>
      <c r="Y350" s="148"/>
      <c r="Z350" s="148"/>
    </row>
    <row r="351" spans="1:26" ht="17.25" x14ac:dyDescent="0.4">
      <c r="A351" s="148"/>
      <c r="B351" s="148"/>
      <c r="C351" s="148"/>
      <c r="D351" s="148"/>
      <c r="E351" s="148"/>
      <c r="F351" s="148"/>
      <c r="G351" s="148"/>
      <c r="H351" s="148"/>
      <c r="I351" s="148"/>
      <c r="J351" s="148"/>
      <c r="K351" s="148"/>
      <c r="L351" s="155"/>
      <c r="M351" s="148"/>
      <c r="N351" s="148"/>
      <c r="O351" s="148"/>
      <c r="P351" s="148"/>
      <c r="Q351" s="148"/>
      <c r="R351" s="148"/>
      <c r="S351" s="148"/>
      <c r="T351" s="148"/>
      <c r="U351" s="148"/>
      <c r="V351" s="148"/>
      <c r="W351" s="148"/>
      <c r="X351" s="148"/>
      <c r="Y351" s="148"/>
      <c r="Z351" s="148"/>
    </row>
    <row r="352" spans="1:26" ht="17.25" x14ac:dyDescent="0.4">
      <c r="A352" s="148"/>
      <c r="B352" s="148"/>
      <c r="C352" s="148"/>
      <c r="D352" s="148"/>
      <c r="E352" s="148"/>
      <c r="F352" s="148"/>
      <c r="G352" s="148"/>
      <c r="H352" s="148"/>
      <c r="I352" s="148"/>
      <c r="J352" s="148"/>
      <c r="K352" s="148"/>
      <c r="L352" s="155"/>
      <c r="M352" s="148"/>
      <c r="N352" s="148"/>
      <c r="O352" s="148"/>
      <c r="P352" s="148"/>
      <c r="Q352" s="148"/>
      <c r="R352" s="148"/>
      <c r="S352" s="148"/>
      <c r="T352" s="148"/>
      <c r="U352" s="148"/>
      <c r="V352" s="148"/>
      <c r="W352" s="148"/>
      <c r="X352" s="148"/>
      <c r="Y352" s="148"/>
      <c r="Z352" s="148"/>
    </row>
    <row r="353" spans="1:26" ht="17.25" x14ac:dyDescent="0.4">
      <c r="A353" s="148"/>
      <c r="B353" s="148"/>
      <c r="C353" s="148"/>
      <c r="D353" s="148"/>
      <c r="E353" s="148"/>
      <c r="F353" s="148"/>
      <c r="G353" s="148"/>
      <c r="H353" s="148"/>
      <c r="I353" s="148"/>
      <c r="J353" s="148"/>
      <c r="K353" s="148"/>
      <c r="L353" s="155"/>
      <c r="M353" s="148"/>
      <c r="N353" s="148"/>
      <c r="O353" s="148"/>
      <c r="P353" s="148"/>
      <c r="Q353" s="148"/>
      <c r="R353" s="148"/>
      <c r="S353" s="148"/>
      <c r="T353" s="148"/>
      <c r="U353" s="148"/>
      <c r="V353" s="148"/>
      <c r="W353" s="148"/>
      <c r="X353" s="148"/>
      <c r="Y353" s="148"/>
      <c r="Z353" s="148"/>
    </row>
    <row r="354" spans="1:26" ht="17.25" x14ac:dyDescent="0.4">
      <c r="A354" s="148"/>
      <c r="B354" s="148"/>
      <c r="C354" s="148"/>
      <c r="D354" s="148"/>
      <c r="E354" s="148"/>
      <c r="F354" s="148"/>
      <c r="G354" s="148"/>
      <c r="H354" s="148"/>
      <c r="I354" s="148"/>
      <c r="J354" s="148"/>
      <c r="K354" s="148"/>
      <c r="L354" s="155"/>
      <c r="M354" s="148"/>
      <c r="N354" s="148"/>
      <c r="O354" s="148"/>
      <c r="P354" s="148"/>
      <c r="Q354" s="148"/>
      <c r="R354" s="148"/>
      <c r="S354" s="148"/>
      <c r="T354" s="148"/>
      <c r="U354" s="148"/>
      <c r="V354" s="148"/>
      <c r="W354" s="148"/>
      <c r="X354" s="148"/>
      <c r="Y354" s="148"/>
      <c r="Z354" s="148"/>
    </row>
    <row r="355" spans="1:26" ht="17.25" x14ac:dyDescent="0.4">
      <c r="A355" s="148"/>
      <c r="B355" s="148"/>
      <c r="C355" s="148"/>
      <c r="D355" s="148"/>
      <c r="E355" s="148"/>
      <c r="F355" s="148"/>
      <c r="G355" s="148"/>
      <c r="H355" s="148"/>
      <c r="I355" s="148"/>
      <c r="J355" s="148"/>
      <c r="K355" s="148"/>
      <c r="L355" s="155"/>
      <c r="M355" s="148"/>
      <c r="N355" s="148"/>
      <c r="O355" s="148"/>
      <c r="P355" s="148"/>
      <c r="Q355" s="148"/>
      <c r="R355" s="148"/>
      <c r="S355" s="148"/>
      <c r="T355" s="148"/>
      <c r="U355" s="148"/>
      <c r="V355" s="148"/>
      <c r="W355" s="148"/>
      <c r="X355" s="148"/>
      <c r="Y355" s="148"/>
      <c r="Z355" s="148"/>
    </row>
    <row r="356" spans="1:26" ht="17.25" x14ac:dyDescent="0.4">
      <c r="A356" s="148"/>
      <c r="B356" s="148"/>
      <c r="C356" s="148"/>
      <c r="D356" s="148"/>
      <c r="E356" s="148"/>
      <c r="F356" s="148"/>
      <c r="G356" s="148"/>
      <c r="H356" s="148"/>
      <c r="I356" s="148"/>
      <c r="J356" s="148"/>
      <c r="K356" s="148"/>
      <c r="L356" s="155"/>
      <c r="M356" s="148"/>
      <c r="N356" s="148"/>
      <c r="O356" s="148"/>
      <c r="P356" s="148"/>
      <c r="Q356" s="148"/>
      <c r="R356" s="148"/>
      <c r="S356" s="148"/>
      <c r="T356" s="148"/>
      <c r="U356" s="148"/>
      <c r="V356" s="148"/>
      <c r="W356" s="148"/>
      <c r="X356" s="148"/>
      <c r="Y356" s="148"/>
      <c r="Z356" s="148"/>
    </row>
    <row r="357" spans="1:26" ht="17.25" x14ac:dyDescent="0.4">
      <c r="A357" s="148"/>
      <c r="B357" s="148"/>
      <c r="C357" s="148"/>
      <c r="D357" s="148"/>
      <c r="E357" s="148"/>
      <c r="F357" s="148"/>
      <c r="G357" s="148"/>
      <c r="H357" s="148"/>
      <c r="I357" s="148"/>
      <c r="J357" s="148"/>
      <c r="K357" s="148"/>
      <c r="L357" s="155"/>
      <c r="M357" s="148"/>
      <c r="N357" s="148"/>
      <c r="O357" s="148"/>
      <c r="P357" s="148"/>
      <c r="Q357" s="148"/>
      <c r="R357" s="148"/>
      <c r="S357" s="148"/>
      <c r="T357" s="148"/>
      <c r="U357" s="148"/>
      <c r="V357" s="148"/>
      <c r="W357" s="148"/>
      <c r="X357" s="148"/>
      <c r="Y357" s="148"/>
      <c r="Z357" s="148"/>
    </row>
    <row r="358" spans="1:26" ht="17.25" x14ac:dyDescent="0.4">
      <c r="A358" s="148"/>
      <c r="B358" s="148"/>
      <c r="C358" s="148"/>
      <c r="D358" s="148"/>
      <c r="E358" s="148"/>
      <c r="F358" s="148"/>
      <c r="G358" s="148"/>
      <c r="H358" s="148"/>
      <c r="I358" s="148"/>
      <c r="J358" s="148"/>
      <c r="K358" s="148"/>
      <c r="L358" s="155"/>
      <c r="M358" s="148"/>
      <c r="N358" s="148"/>
      <c r="O358" s="148"/>
      <c r="P358" s="148"/>
      <c r="Q358" s="148"/>
      <c r="R358" s="148"/>
      <c r="S358" s="148"/>
      <c r="T358" s="148"/>
      <c r="U358" s="148"/>
      <c r="V358" s="148"/>
      <c r="W358" s="148"/>
      <c r="X358" s="148"/>
      <c r="Y358" s="148"/>
      <c r="Z358" s="148"/>
    </row>
    <row r="359" spans="1:26" ht="17.25" x14ac:dyDescent="0.4">
      <c r="A359" s="148"/>
      <c r="B359" s="148"/>
      <c r="C359" s="148"/>
      <c r="D359" s="148"/>
      <c r="E359" s="148"/>
      <c r="F359" s="148"/>
      <c r="G359" s="148"/>
      <c r="H359" s="148"/>
      <c r="I359" s="148"/>
      <c r="J359" s="148"/>
      <c r="K359" s="148"/>
      <c r="L359" s="155"/>
      <c r="M359" s="148"/>
      <c r="N359" s="148"/>
      <c r="O359" s="148"/>
      <c r="P359" s="148"/>
      <c r="Q359" s="148"/>
      <c r="R359" s="148"/>
      <c r="S359" s="148"/>
      <c r="T359" s="148"/>
      <c r="U359" s="148"/>
      <c r="V359" s="148"/>
      <c r="W359" s="148"/>
      <c r="X359" s="148"/>
      <c r="Y359" s="148"/>
      <c r="Z359" s="148"/>
    </row>
    <row r="360" spans="1:26" ht="17.25" x14ac:dyDescent="0.4">
      <c r="A360" s="148"/>
      <c r="B360" s="148"/>
      <c r="C360" s="148"/>
      <c r="D360" s="148"/>
      <c r="E360" s="148"/>
      <c r="F360" s="148"/>
      <c r="G360" s="148"/>
      <c r="H360" s="148"/>
      <c r="I360" s="148"/>
      <c r="J360" s="148"/>
      <c r="K360" s="148"/>
      <c r="L360" s="155"/>
      <c r="M360" s="148"/>
      <c r="N360" s="148"/>
      <c r="O360" s="148"/>
      <c r="P360" s="148"/>
      <c r="Q360" s="148"/>
      <c r="R360" s="148"/>
      <c r="S360" s="148"/>
      <c r="T360" s="148"/>
      <c r="U360" s="148"/>
      <c r="V360" s="148"/>
      <c r="W360" s="148"/>
      <c r="X360" s="148"/>
      <c r="Y360" s="148"/>
      <c r="Z360" s="148"/>
    </row>
    <row r="361" spans="1:26" ht="17.25" x14ac:dyDescent="0.4">
      <c r="A361" s="148"/>
      <c r="B361" s="148"/>
      <c r="C361" s="148"/>
      <c r="D361" s="148"/>
      <c r="E361" s="148"/>
      <c r="F361" s="148"/>
      <c r="G361" s="148"/>
      <c r="H361" s="148"/>
      <c r="I361" s="148"/>
      <c r="J361" s="148"/>
      <c r="K361" s="148"/>
      <c r="L361" s="155"/>
      <c r="M361" s="148"/>
      <c r="N361" s="148"/>
      <c r="O361" s="148"/>
      <c r="P361" s="148"/>
      <c r="Q361" s="148"/>
      <c r="R361" s="148"/>
      <c r="S361" s="148"/>
      <c r="T361" s="148"/>
      <c r="U361" s="148"/>
      <c r="V361" s="148"/>
      <c r="W361" s="148"/>
      <c r="X361" s="148"/>
      <c r="Y361" s="148"/>
      <c r="Z361" s="148"/>
    </row>
    <row r="362" spans="1:26" ht="17.25" x14ac:dyDescent="0.4">
      <c r="A362" s="148"/>
      <c r="B362" s="148"/>
      <c r="C362" s="148"/>
      <c r="D362" s="148"/>
      <c r="E362" s="148"/>
      <c r="F362" s="148"/>
      <c r="G362" s="148"/>
      <c r="H362" s="148"/>
      <c r="I362" s="148"/>
      <c r="J362" s="148"/>
      <c r="K362" s="148"/>
      <c r="L362" s="155"/>
      <c r="M362" s="148"/>
      <c r="N362" s="148"/>
      <c r="O362" s="148"/>
      <c r="P362" s="148"/>
      <c r="Q362" s="148"/>
      <c r="R362" s="148"/>
      <c r="S362" s="148"/>
      <c r="T362" s="148"/>
      <c r="U362" s="148"/>
      <c r="V362" s="148"/>
      <c r="W362" s="148"/>
      <c r="X362" s="148"/>
      <c r="Y362" s="148"/>
      <c r="Z362" s="148"/>
    </row>
    <row r="363" spans="1:26" ht="17.25" x14ac:dyDescent="0.4">
      <c r="A363" s="148"/>
      <c r="B363" s="148"/>
      <c r="C363" s="148"/>
      <c r="D363" s="148"/>
      <c r="E363" s="148"/>
      <c r="F363" s="148"/>
      <c r="G363" s="148"/>
      <c r="H363" s="148"/>
      <c r="I363" s="148"/>
      <c r="J363" s="148"/>
      <c r="K363" s="148"/>
      <c r="L363" s="155"/>
      <c r="M363" s="148"/>
      <c r="N363" s="148"/>
      <c r="O363" s="148"/>
      <c r="P363" s="148"/>
      <c r="Q363" s="148"/>
      <c r="R363" s="148"/>
      <c r="S363" s="148"/>
      <c r="T363" s="148"/>
      <c r="U363" s="148"/>
      <c r="V363" s="148"/>
      <c r="W363" s="148"/>
      <c r="X363" s="148"/>
      <c r="Y363" s="148"/>
      <c r="Z363" s="148"/>
    </row>
    <row r="364" spans="1:26" ht="17.25" x14ac:dyDescent="0.4">
      <c r="A364" s="148"/>
      <c r="B364" s="148"/>
      <c r="C364" s="148"/>
      <c r="D364" s="148"/>
      <c r="E364" s="148"/>
      <c r="F364" s="148"/>
      <c r="G364" s="148"/>
      <c r="H364" s="148"/>
      <c r="I364" s="148"/>
      <c r="J364" s="148"/>
      <c r="K364" s="148"/>
      <c r="L364" s="155"/>
      <c r="M364" s="148"/>
      <c r="N364" s="148"/>
      <c r="O364" s="148"/>
      <c r="P364" s="148"/>
      <c r="Q364" s="148"/>
      <c r="R364" s="148"/>
      <c r="S364" s="148"/>
      <c r="T364" s="148"/>
      <c r="U364" s="148"/>
      <c r="V364" s="148"/>
      <c r="W364" s="148"/>
      <c r="X364" s="148"/>
      <c r="Y364" s="148"/>
      <c r="Z364" s="148"/>
    </row>
    <row r="365" spans="1:26" ht="17.25" x14ac:dyDescent="0.4">
      <c r="A365" s="148"/>
      <c r="B365" s="148"/>
      <c r="C365" s="148"/>
      <c r="D365" s="148"/>
      <c r="E365" s="148"/>
      <c r="F365" s="148"/>
      <c r="G365" s="148"/>
      <c r="H365" s="148"/>
      <c r="I365" s="148"/>
      <c r="J365" s="148"/>
      <c r="K365" s="148"/>
      <c r="L365" s="155"/>
      <c r="M365" s="148"/>
      <c r="N365" s="148"/>
      <c r="O365" s="148"/>
      <c r="P365" s="148"/>
      <c r="Q365" s="148"/>
      <c r="R365" s="148"/>
      <c r="S365" s="148"/>
      <c r="T365" s="148"/>
      <c r="U365" s="148"/>
      <c r="V365" s="148"/>
      <c r="W365" s="148"/>
      <c r="X365" s="148"/>
      <c r="Y365" s="148"/>
      <c r="Z365" s="148"/>
    </row>
    <row r="366" spans="1:26" ht="17.25" x14ac:dyDescent="0.4">
      <c r="A366" s="148"/>
      <c r="B366" s="148"/>
      <c r="C366" s="148"/>
      <c r="D366" s="148"/>
      <c r="E366" s="148"/>
      <c r="F366" s="148"/>
      <c r="G366" s="148"/>
      <c r="H366" s="148"/>
      <c r="I366" s="148"/>
      <c r="J366" s="148"/>
      <c r="K366" s="148"/>
      <c r="L366" s="155"/>
      <c r="M366" s="148"/>
      <c r="N366" s="148"/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48"/>
      <c r="Z366" s="148"/>
    </row>
    <row r="367" spans="1:26" ht="17.25" x14ac:dyDescent="0.4">
      <c r="A367" s="148"/>
      <c r="B367" s="148"/>
      <c r="C367" s="148"/>
      <c r="D367" s="148"/>
      <c r="E367" s="148"/>
      <c r="F367" s="148"/>
      <c r="G367" s="148"/>
      <c r="H367" s="148"/>
      <c r="I367" s="148"/>
      <c r="J367" s="148"/>
      <c r="K367" s="148"/>
      <c r="L367" s="155"/>
      <c r="M367" s="148"/>
      <c r="N367" s="148"/>
      <c r="O367" s="148"/>
      <c r="P367" s="148"/>
      <c r="Q367" s="148"/>
      <c r="R367" s="148"/>
      <c r="S367" s="148"/>
      <c r="T367" s="148"/>
      <c r="U367" s="148"/>
      <c r="V367" s="148"/>
      <c r="W367" s="148"/>
      <c r="X367" s="148"/>
      <c r="Y367" s="148"/>
      <c r="Z367" s="148"/>
    </row>
    <row r="368" spans="1:26" ht="17.25" x14ac:dyDescent="0.4">
      <c r="A368" s="148"/>
      <c r="B368" s="148"/>
      <c r="C368" s="148"/>
      <c r="D368" s="148"/>
      <c r="E368" s="148"/>
      <c r="F368" s="148"/>
      <c r="G368" s="148"/>
      <c r="H368" s="148"/>
      <c r="I368" s="148"/>
      <c r="J368" s="148"/>
      <c r="K368" s="148"/>
      <c r="L368" s="155"/>
      <c r="M368" s="148"/>
      <c r="N368" s="148"/>
      <c r="O368" s="148"/>
      <c r="P368" s="148"/>
      <c r="Q368" s="148"/>
      <c r="R368" s="148"/>
      <c r="S368" s="148"/>
      <c r="T368" s="148"/>
      <c r="U368" s="148"/>
      <c r="V368" s="148"/>
      <c r="W368" s="148"/>
      <c r="X368" s="148"/>
      <c r="Y368" s="148"/>
      <c r="Z368" s="148"/>
    </row>
    <row r="369" spans="1:26" ht="17.25" x14ac:dyDescent="0.4">
      <c r="A369" s="148"/>
      <c r="B369" s="148"/>
      <c r="C369" s="148"/>
      <c r="D369" s="148"/>
      <c r="E369" s="148"/>
      <c r="F369" s="148"/>
      <c r="G369" s="148"/>
      <c r="H369" s="148"/>
      <c r="I369" s="148"/>
      <c r="J369" s="148"/>
      <c r="K369" s="148"/>
      <c r="L369" s="155"/>
      <c r="M369" s="148"/>
      <c r="N369" s="148"/>
      <c r="O369" s="148"/>
      <c r="P369" s="148"/>
      <c r="Q369" s="148"/>
      <c r="R369" s="148"/>
      <c r="S369" s="148"/>
      <c r="T369" s="148"/>
      <c r="U369" s="148"/>
      <c r="V369" s="148"/>
      <c r="W369" s="148"/>
      <c r="X369" s="148"/>
      <c r="Y369" s="148"/>
      <c r="Z369" s="148"/>
    </row>
    <row r="370" spans="1:26" ht="17.25" x14ac:dyDescent="0.4">
      <c r="A370" s="148"/>
      <c r="B370" s="148"/>
      <c r="C370" s="148"/>
      <c r="D370" s="148"/>
      <c r="E370" s="148"/>
      <c r="F370" s="148"/>
      <c r="G370" s="148"/>
      <c r="H370" s="148"/>
      <c r="I370" s="148"/>
      <c r="J370" s="148"/>
      <c r="K370" s="148"/>
      <c r="L370" s="155"/>
      <c r="M370" s="148"/>
      <c r="N370" s="148"/>
      <c r="O370" s="148"/>
      <c r="P370" s="148"/>
      <c r="Q370" s="148"/>
      <c r="R370" s="148"/>
      <c r="S370" s="148"/>
      <c r="T370" s="148"/>
      <c r="U370" s="148"/>
      <c r="V370" s="148"/>
      <c r="W370" s="148"/>
      <c r="X370" s="148"/>
      <c r="Y370" s="148"/>
      <c r="Z370" s="148"/>
    </row>
    <row r="371" spans="1:26" ht="17.25" x14ac:dyDescent="0.4">
      <c r="A371" s="148"/>
      <c r="B371" s="148"/>
      <c r="C371" s="148"/>
      <c r="D371" s="148"/>
      <c r="E371" s="148"/>
      <c r="F371" s="148"/>
      <c r="G371" s="148"/>
      <c r="H371" s="148"/>
      <c r="I371" s="148"/>
      <c r="J371" s="148"/>
      <c r="K371" s="148"/>
      <c r="L371" s="155"/>
      <c r="M371" s="148"/>
      <c r="N371" s="148"/>
      <c r="O371" s="148"/>
      <c r="P371" s="148"/>
      <c r="Q371" s="148"/>
      <c r="R371" s="148"/>
      <c r="S371" s="148"/>
      <c r="T371" s="148"/>
      <c r="U371" s="148"/>
      <c r="V371" s="148"/>
      <c r="W371" s="148"/>
      <c r="X371" s="148"/>
      <c r="Y371" s="148"/>
      <c r="Z371" s="148"/>
    </row>
    <row r="372" spans="1:26" ht="17.25" x14ac:dyDescent="0.4">
      <c r="A372" s="148"/>
      <c r="B372" s="148"/>
      <c r="C372" s="148"/>
      <c r="D372" s="148"/>
      <c r="E372" s="148"/>
      <c r="F372" s="148"/>
      <c r="G372" s="148"/>
      <c r="H372" s="148"/>
      <c r="I372" s="148"/>
      <c r="J372" s="148"/>
      <c r="K372" s="148"/>
      <c r="L372" s="155"/>
      <c r="M372" s="148"/>
      <c r="N372" s="148"/>
      <c r="O372" s="148"/>
      <c r="P372" s="148"/>
      <c r="Q372" s="148"/>
      <c r="R372" s="148"/>
      <c r="S372" s="148"/>
      <c r="T372" s="148"/>
      <c r="U372" s="148"/>
      <c r="V372" s="148"/>
      <c r="W372" s="148"/>
      <c r="X372" s="148"/>
      <c r="Y372" s="148"/>
      <c r="Z372" s="148"/>
    </row>
    <row r="373" spans="1:26" ht="17.25" x14ac:dyDescent="0.4">
      <c r="A373" s="148"/>
      <c r="B373" s="148"/>
      <c r="C373" s="148"/>
      <c r="D373" s="148"/>
      <c r="E373" s="148"/>
      <c r="F373" s="148"/>
      <c r="G373" s="148"/>
      <c r="H373" s="148"/>
      <c r="I373" s="148"/>
      <c r="J373" s="148"/>
      <c r="K373" s="148"/>
      <c r="L373" s="155"/>
      <c r="M373" s="148"/>
      <c r="N373" s="148"/>
      <c r="O373" s="148"/>
      <c r="P373" s="148"/>
      <c r="Q373" s="148"/>
      <c r="R373" s="148"/>
      <c r="S373" s="148"/>
      <c r="T373" s="148"/>
      <c r="U373" s="148"/>
      <c r="V373" s="148"/>
      <c r="W373" s="148"/>
      <c r="X373" s="148"/>
      <c r="Y373" s="148"/>
      <c r="Z373" s="148"/>
    </row>
    <row r="374" spans="1:26" ht="17.25" x14ac:dyDescent="0.4">
      <c r="A374" s="148"/>
      <c r="B374" s="148"/>
      <c r="C374" s="148"/>
      <c r="D374" s="148"/>
      <c r="E374" s="148"/>
      <c r="F374" s="148"/>
      <c r="G374" s="148"/>
      <c r="H374" s="148"/>
      <c r="I374" s="148"/>
      <c r="J374" s="148"/>
      <c r="K374" s="148"/>
      <c r="L374" s="155"/>
      <c r="M374" s="148"/>
      <c r="N374" s="148"/>
      <c r="O374" s="148"/>
      <c r="P374" s="148"/>
      <c r="Q374" s="148"/>
      <c r="R374" s="148"/>
      <c r="S374" s="148"/>
      <c r="T374" s="148"/>
      <c r="U374" s="148"/>
      <c r="V374" s="148"/>
      <c r="W374" s="148"/>
      <c r="X374" s="148"/>
      <c r="Y374" s="148"/>
      <c r="Z374" s="148"/>
    </row>
    <row r="375" spans="1:26" ht="17.25" x14ac:dyDescent="0.4">
      <c r="A375" s="148"/>
      <c r="B375" s="148"/>
      <c r="C375" s="148"/>
      <c r="D375" s="148"/>
      <c r="E375" s="148"/>
      <c r="F375" s="148"/>
      <c r="G375" s="148"/>
      <c r="H375" s="148"/>
      <c r="I375" s="148"/>
      <c r="J375" s="148"/>
      <c r="K375" s="148"/>
      <c r="L375" s="155"/>
      <c r="M375" s="148"/>
      <c r="N375" s="148"/>
      <c r="O375" s="148"/>
      <c r="P375" s="148"/>
      <c r="Q375" s="148"/>
      <c r="R375" s="148"/>
      <c r="S375" s="148"/>
      <c r="T375" s="148"/>
      <c r="U375" s="148"/>
      <c r="V375" s="148"/>
      <c r="W375" s="148"/>
      <c r="X375" s="148"/>
      <c r="Y375" s="148"/>
      <c r="Z375" s="148"/>
    </row>
    <row r="376" spans="1:26" ht="17.25" x14ac:dyDescent="0.4">
      <c r="A376" s="148"/>
      <c r="B376" s="148"/>
      <c r="C376" s="148"/>
      <c r="D376" s="148"/>
      <c r="E376" s="148"/>
      <c r="F376" s="148"/>
      <c r="G376" s="148"/>
      <c r="H376" s="148"/>
      <c r="I376" s="148"/>
      <c r="J376" s="148"/>
      <c r="K376" s="148"/>
      <c r="L376" s="155"/>
      <c r="M376" s="148"/>
      <c r="N376" s="148"/>
      <c r="O376" s="148"/>
      <c r="P376" s="148"/>
      <c r="Q376" s="148"/>
      <c r="R376" s="148"/>
      <c r="S376" s="148"/>
      <c r="T376" s="148"/>
      <c r="U376" s="148"/>
      <c r="V376" s="148"/>
      <c r="W376" s="148"/>
      <c r="X376" s="148"/>
      <c r="Y376" s="148"/>
      <c r="Z376" s="148"/>
    </row>
    <row r="377" spans="1:26" ht="17.25" x14ac:dyDescent="0.4">
      <c r="A377" s="148"/>
      <c r="B377" s="148"/>
      <c r="C377" s="148"/>
      <c r="D377" s="148"/>
      <c r="E377" s="148"/>
      <c r="F377" s="148"/>
      <c r="G377" s="148"/>
      <c r="H377" s="148"/>
      <c r="I377" s="148"/>
      <c r="J377" s="148"/>
      <c r="K377" s="148"/>
      <c r="L377" s="155"/>
      <c r="M377" s="148"/>
      <c r="N377" s="148"/>
      <c r="O377" s="148"/>
      <c r="P377" s="148"/>
      <c r="Q377" s="148"/>
      <c r="R377" s="148"/>
      <c r="S377" s="148"/>
      <c r="T377" s="148"/>
      <c r="U377" s="148"/>
      <c r="V377" s="148"/>
      <c r="W377" s="148"/>
      <c r="X377" s="148"/>
      <c r="Y377" s="148"/>
      <c r="Z377" s="148"/>
    </row>
    <row r="378" spans="1:26" ht="17.25" x14ac:dyDescent="0.4">
      <c r="A378" s="148"/>
      <c r="B378" s="148"/>
      <c r="C378" s="148"/>
      <c r="D378" s="148"/>
      <c r="E378" s="148"/>
      <c r="F378" s="148"/>
      <c r="G378" s="148"/>
      <c r="H378" s="148"/>
      <c r="I378" s="148"/>
      <c r="J378" s="148"/>
      <c r="K378" s="148"/>
      <c r="L378" s="155"/>
      <c r="M378" s="148"/>
      <c r="N378" s="148"/>
      <c r="O378" s="148"/>
      <c r="P378" s="148"/>
      <c r="Q378" s="148"/>
      <c r="R378" s="148"/>
      <c r="S378" s="148"/>
      <c r="T378" s="148"/>
      <c r="U378" s="148"/>
      <c r="V378" s="148"/>
      <c r="W378" s="148"/>
      <c r="X378" s="148"/>
      <c r="Y378" s="148"/>
      <c r="Z378" s="148"/>
    </row>
    <row r="379" spans="1:26" ht="17.25" x14ac:dyDescent="0.4">
      <c r="A379" s="148"/>
      <c r="B379" s="148"/>
      <c r="C379" s="148"/>
      <c r="D379" s="148"/>
      <c r="E379" s="148"/>
      <c r="F379" s="148"/>
      <c r="G379" s="148"/>
      <c r="H379" s="148"/>
      <c r="I379" s="148"/>
      <c r="J379" s="148"/>
      <c r="K379" s="148"/>
      <c r="L379" s="155"/>
      <c r="M379" s="148"/>
      <c r="N379" s="148"/>
      <c r="O379" s="148"/>
      <c r="P379" s="148"/>
      <c r="Q379" s="148"/>
      <c r="R379" s="148"/>
      <c r="S379" s="148"/>
      <c r="T379" s="148"/>
      <c r="U379" s="148"/>
      <c r="V379" s="148"/>
      <c r="W379" s="148"/>
      <c r="X379" s="148"/>
      <c r="Y379" s="148"/>
      <c r="Z379" s="148"/>
    </row>
    <row r="380" spans="1:26" ht="17.25" x14ac:dyDescent="0.4">
      <c r="A380" s="148"/>
      <c r="B380" s="148"/>
      <c r="C380" s="148"/>
      <c r="D380" s="148"/>
      <c r="E380" s="148"/>
      <c r="F380" s="148"/>
      <c r="G380" s="148"/>
      <c r="H380" s="148"/>
      <c r="I380" s="148"/>
      <c r="J380" s="148"/>
      <c r="K380" s="148"/>
      <c r="L380" s="155"/>
      <c r="M380" s="148"/>
      <c r="N380" s="148"/>
      <c r="O380" s="148"/>
      <c r="P380" s="148"/>
      <c r="Q380" s="148"/>
      <c r="R380" s="148"/>
      <c r="S380" s="148"/>
      <c r="T380" s="148"/>
      <c r="U380" s="148"/>
      <c r="V380" s="148"/>
      <c r="W380" s="148"/>
      <c r="X380" s="148"/>
      <c r="Y380" s="148"/>
      <c r="Z380" s="148"/>
    </row>
    <row r="381" spans="1:26" ht="17.25" x14ac:dyDescent="0.4">
      <c r="A381" s="148"/>
      <c r="B381" s="148"/>
      <c r="C381" s="148"/>
      <c r="D381" s="148"/>
      <c r="E381" s="148"/>
      <c r="F381" s="148"/>
      <c r="G381" s="148"/>
      <c r="H381" s="148"/>
      <c r="I381" s="148"/>
      <c r="J381" s="148"/>
      <c r="K381" s="148"/>
      <c r="L381" s="155"/>
      <c r="M381" s="148"/>
      <c r="N381" s="148"/>
      <c r="O381" s="148"/>
      <c r="P381" s="148"/>
      <c r="Q381" s="148"/>
      <c r="R381" s="148"/>
      <c r="S381" s="148"/>
      <c r="T381" s="148"/>
      <c r="U381" s="148"/>
      <c r="V381" s="148"/>
      <c r="W381" s="148"/>
      <c r="X381" s="148"/>
      <c r="Y381" s="148"/>
      <c r="Z381" s="148"/>
    </row>
    <row r="382" spans="1:26" ht="17.25" x14ac:dyDescent="0.4">
      <c r="A382" s="148"/>
      <c r="B382" s="148"/>
      <c r="C382" s="148"/>
      <c r="D382" s="148"/>
      <c r="E382" s="148"/>
      <c r="F382" s="148"/>
      <c r="G382" s="148"/>
      <c r="H382" s="148"/>
      <c r="I382" s="148"/>
      <c r="J382" s="148"/>
      <c r="K382" s="148"/>
      <c r="L382" s="155"/>
      <c r="M382" s="148"/>
      <c r="N382" s="148"/>
      <c r="O382" s="148"/>
      <c r="P382" s="148"/>
      <c r="Q382" s="148"/>
      <c r="R382" s="148"/>
      <c r="S382" s="148"/>
      <c r="T382" s="148"/>
      <c r="U382" s="148"/>
      <c r="V382" s="148"/>
      <c r="W382" s="148"/>
      <c r="X382" s="148"/>
      <c r="Y382" s="148"/>
      <c r="Z382" s="148"/>
    </row>
    <row r="383" spans="1:26" ht="17.25" x14ac:dyDescent="0.4">
      <c r="A383" s="148"/>
      <c r="B383" s="148"/>
      <c r="C383" s="148"/>
      <c r="D383" s="148"/>
      <c r="E383" s="148"/>
      <c r="F383" s="148"/>
      <c r="G383" s="148"/>
      <c r="H383" s="148"/>
      <c r="I383" s="148"/>
      <c r="J383" s="148"/>
      <c r="K383" s="148"/>
      <c r="L383" s="155"/>
      <c r="M383" s="148"/>
      <c r="N383" s="148"/>
      <c r="O383" s="148"/>
      <c r="P383" s="148"/>
      <c r="Q383" s="148"/>
      <c r="R383" s="148"/>
      <c r="S383" s="148"/>
      <c r="T383" s="148"/>
      <c r="U383" s="148"/>
      <c r="V383" s="148"/>
      <c r="W383" s="148"/>
      <c r="X383" s="148"/>
      <c r="Y383" s="148"/>
      <c r="Z383" s="148"/>
    </row>
    <row r="384" spans="1:26" ht="17.25" x14ac:dyDescent="0.4">
      <c r="A384" s="148"/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55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</row>
    <row r="385" spans="1:26" ht="17.25" x14ac:dyDescent="0.4">
      <c r="A385" s="148"/>
      <c r="B385" s="148"/>
      <c r="C385" s="148"/>
      <c r="D385" s="148"/>
      <c r="E385" s="148"/>
      <c r="F385" s="148"/>
      <c r="G385" s="148"/>
      <c r="H385" s="148"/>
      <c r="I385" s="148"/>
      <c r="J385" s="148"/>
      <c r="K385" s="148"/>
      <c r="L385" s="155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8"/>
      <c r="Z385" s="148"/>
    </row>
    <row r="386" spans="1:26" ht="17.25" x14ac:dyDescent="0.4">
      <c r="A386" s="148"/>
      <c r="B386" s="148"/>
      <c r="C386" s="148"/>
      <c r="D386" s="148"/>
      <c r="E386" s="148"/>
      <c r="F386" s="148"/>
      <c r="G386" s="148"/>
      <c r="H386" s="148"/>
      <c r="I386" s="148"/>
      <c r="J386" s="148"/>
      <c r="K386" s="148"/>
      <c r="L386" s="155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8"/>
      <c r="Z386" s="148"/>
    </row>
    <row r="387" spans="1:26" ht="17.25" x14ac:dyDescent="0.4">
      <c r="A387" s="148"/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55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</row>
    <row r="388" spans="1:26" ht="17.25" x14ac:dyDescent="0.4">
      <c r="A388" s="148"/>
      <c r="B388" s="148"/>
      <c r="C388" s="148"/>
      <c r="D388" s="148"/>
      <c r="E388" s="148"/>
      <c r="F388" s="148"/>
      <c r="G388" s="148"/>
      <c r="H388" s="148"/>
      <c r="I388" s="148"/>
      <c r="J388" s="148"/>
      <c r="K388" s="148"/>
      <c r="L388" s="155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8"/>
      <c r="Z388" s="148"/>
    </row>
    <row r="389" spans="1:26" ht="17.25" x14ac:dyDescent="0.4">
      <c r="A389" s="148"/>
      <c r="B389" s="148"/>
      <c r="C389" s="148"/>
      <c r="D389" s="148"/>
      <c r="E389" s="148"/>
      <c r="F389" s="148"/>
      <c r="G389" s="148"/>
      <c r="H389" s="148"/>
      <c r="I389" s="148"/>
      <c r="J389" s="148"/>
      <c r="K389" s="148"/>
      <c r="L389" s="155"/>
      <c r="M389" s="148"/>
      <c r="N389" s="148"/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48"/>
      <c r="Z389" s="148"/>
    </row>
    <row r="390" spans="1:26" ht="17.25" x14ac:dyDescent="0.4">
      <c r="A390" s="148"/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55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48"/>
      <c r="Z390" s="148"/>
    </row>
    <row r="391" spans="1:26" ht="17.25" x14ac:dyDescent="0.4">
      <c r="A391" s="148"/>
      <c r="B391" s="148"/>
      <c r="C391" s="148"/>
      <c r="D391" s="148"/>
      <c r="E391" s="148"/>
      <c r="F391" s="148"/>
      <c r="G391" s="148"/>
      <c r="H391" s="148"/>
      <c r="I391" s="148"/>
      <c r="J391" s="148"/>
      <c r="K391" s="148"/>
      <c r="L391" s="155"/>
      <c r="M391" s="148"/>
      <c r="N391" s="148"/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48"/>
      <c r="Z391" s="148"/>
    </row>
    <row r="392" spans="1:26" ht="17.25" x14ac:dyDescent="0.4">
      <c r="A392" s="148"/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55"/>
      <c r="M392" s="148"/>
      <c r="N392" s="148"/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48"/>
      <c r="Z392" s="148"/>
    </row>
    <row r="393" spans="1:26" ht="17.25" x14ac:dyDescent="0.4">
      <c r="A393" s="148"/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55"/>
      <c r="M393" s="148"/>
      <c r="N393" s="148"/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48"/>
      <c r="Z393" s="148"/>
    </row>
    <row r="394" spans="1:26" ht="17.25" x14ac:dyDescent="0.4">
      <c r="A394" s="148"/>
      <c r="B394" s="148"/>
      <c r="C394" s="148"/>
      <c r="D394" s="148"/>
      <c r="E394" s="148"/>
      <c r="F394" s="148"/>
      <c r="G394" s="148"/>
      <c r="H394" s="148"/>
      <c r="I394" s="148"/>
      <c r="J394" s="148"/>
      <c r="K394" s="148"/>
      <c r="L394" s="155"/>
      <c r="M394" s="148"/>
      <c r="N394" s="148"/>
      <c r="O394" s="148"/>
      <c r="P394" s="148"/>
      <c r="Q394" s="148"/>
      <c r="R394" s="148"/>
      <c r="S394" s="148"/>
      <c r="T394" s="148"/>
      <c r="U394" s="148"/>
      <c r="V394" s="148"/>
      <c r="W394" s="148"/>
      <c r="X394" s="148"/>
      <c r="Y394" s="148"/>
      <c r="Z394" s="148"/>
    </row>
    <row r="395" spans="1:26" ht="17.25" x14ac:dyDescent="0.4">
      <c r="A395" s="148"/>
      <c r="B395" s="148"/>
      <c r="C395" s="148"/>
      <c r="D395" s="148"/>
      <c r="E395" s="148"/>
      <c r="F395" s="148"/>
      <c r="G395" s="148"/>
      <c r="H395" s="148"/>
      <c r="I395" s="148"/>
      <c r="J395" s="148"/>
      <c r="K395" s="148"/>
      <c r="L395" s="155"/>
      <c r="M395" s="148"/>
      <c r="N395" s="148"/>
      <c r="O395" s="148"/>
      <c r="P395" s="148"/>
      <c r="Q395" s="148"/>
      <c r="R395" s="148"/>
      <c r="S395" s="148"/>
      <c r="T395" s="148"/>
      <c r="U395" s="148"/>
      <c r="V395" s="148"/>
      <c r="W395" s="148"/>
      <c r="X395" s="148"/>
      <c r="Y395" s="148"/>
      <c r="Z395" s="148"/>
    </row>
    <row r="396" spans="1:26" ht="17.25" x14ac:dyDescent="0.4">
      <c r="A396" s="148"/>
      <c r="B396" s="148"/>
      <c r="C396" s="148"/>
      <c r="D396" s="148"/>
      <c r="E396" s="148"/>
      <c r="F396" s="148"/>
      <c r="G396" s="148"/>
      <c r="H396" s="148"/>
      <c r="I396" s="148"/>
      <c r="J396" s="148"/>
      <c r="K396" s="148"/>
      <c r="L396" s="155"/>
      <c r="M396" s="148"/>
      <c r="N396" s="148"/>
      <c r="O396" s="148"/>
      <c r="P396" s="148"/>
      <c r="Q396" s="148"/>
      <c r="R396" s="148"/>
      <c r="S396" s="148"/>
      <c r="T396" s="148"/>
      <c r="U396" s="148"/>
      <c r="V396" s="148"/>
      <c r="W396" s="148"/>
      <c r="X396" s="148"/>
      <c r="Y396" s="148"/>
      <c r="Z396" s="148"/>
    </row>
    <row r="397" spans="1:26" ht="17.25" x14ac:dyDescent="0.4">
      <c r="A397" s="148"/>
      <c r="B397" s="148"/>
      <c r="C397" s="148"/>
      <c r="D397" s="148"/>
      <c r="E397" s="148"/>
      <c r="F397" s="148"/>
      <c r="G397" s="148"/>
      <c r="H397" s="148"/>
      <c r="I397" s="148"/>
      <c r="J397" s="148"/>
      <c r="K397" s="148"/>
      <c r="L397" s="155"/>
      <c r="M397" s="148"/>
      <c r="N397" s="148"/>
      <c r="O397" s="148"/>
      <c r="P397" s="148"/>
      <c r="Q397" s="148"/>
      <c r="R397" s="148"/>
      <c r="S397" s="148"/>
      <c r="T397" s="148"/>
      <c r="U397" s="148"/>
      <c r="V397" s="148"/>
      <c r="W397" s="148"/>
      <c r="X397" s="148"/>
      <c r="Y397" s="148"/>
      <c r="Z397" s="148"/>
    </row>
    <row r="398" spans="1:26" ht="17.25" x14ac:dyDescent="0.4">
      <c r="A398" s="148"/>
      <c r="B398" s="148"/>
      <c r="C398" s="148"/>
      <c r="D398" s="148"/>
      <c r="E398" s="148"/>
      <c r="F398" s="148"/>
      <c r="G398" s="148"/>
      <c r="H398" s="148"/>
      <c r="I398" s="148"/>
      <c r="J398" s="148"/>
      <c r="K398" s="148"/>
      <c r="L398" s="155"/>
      <c r="M398" s="148"/>
      <c r="N398" s="148"/>
      <c r="O398" s="148"/>
      <c r="P398" s="148"/>
      <c r="Q398" s="148"/>
      <c r="R398" s="148"/>
      <c r="S398" s="148"/>
      <c r="T398" s="148"/>
      <c r="U398" s="148"/>
      <c r="V398" s="148"/>
      <c r="W398" s="148"/>
      <c r="X398" s="148"/>
      <c r="Y398" s="148"/>
      <c r="Z398" s="148"/>
    </row>
    <row r="399" spans="1:26" ht="17.25" x14ac:dyDescent="0.4">
      <c r="A399" s="148"/>
      <c r="B399" s="148"/>
      <c r="C399" s="148"/>
      <c r="D399" s="148"/>
      <c r="E399" s="148"/>
      <c r="F399" s="148"/>
      <c r="G399" s="148"/>
      <c r="H399" s="148"/>
      <c r="I399" s="148"/>
      <c r="J399" s="148"/>
      <c r="K399" s="148"/>
      <c r="L399" s="155"/>
      <c r="M399" s="148"/>
      <c r="N399" s="148"/>
      <c r="O399" s="148"/>
      <c r="P399" s="148"/>
      <c r="Q399" s="148"/>
      <c r="R399" s="148"/>
      <c r="S399" s="148"/>
      <c r="T399" s="148"/>
      <c r="U399" s="148"/>
      <c r="V399" s="148"/>
      <c r="W399" s="148"/>
      <c r="X399" s="148"/>
      <c r="Y399" s="148"/>
      <c r="Z399" s="148"/>
    </row>
    <row r="400" spans="1:26" ht="17.25" x14ac:dyDescent="0.4">
      <c r="A400" s="148"/>
      <c r="B400" s="148"/>
      <c r="C400" s="148"/>
      <c r="D400" s="148"/>
      <c r="E400" s="148"/>
      <c r="F400" s="148"/>
      <c r="G400" s="148"/>
      <c r="H400" s="148"/>
      <c r="I400" s="148"/>
      <c r="J400" s="148"/>
      <c r="K400" s="148"/>
      <c r="L400" s="155"/>
      <c r="M400" s="148"/>
      <c r="N400" s="148"/>
      <c r="O400" s="148"/>
      <c r="P400" s="148"/>
      <c r="Q400" s="148"/>
      <c r="R400" s="148"/>
      <c r="S400" s="148"/>
      <c r="T400" s="148"/>
      <c r="U400" s="148"/>
      <c r="V400" s="148"/>
      <c r="W400" s="148"/>
      <c r="X400" s="148"/>
      <c r="Y400" s="148"/>
      <c r="Z400" s="148"/>
    </row>
    <row r="401" spans="1:26" ht="17.25" x14ac:dyDescent="0.4">
      <c r="A401" s="148"/>
      <c r="B401" s="148"/>
      <c r="C401" s="148"/>
      <c r="D401" s="148"/>
      <c r="E401" s="148"/>
      <c r="F401" s="148"/>
      <c r="G401" s="148"/>
      <c r="H401" s="148"/>
      <c r="I401" s="148"/>
      <c r="J401" s="148"/>
      <c r="K401" s="148"/>
      <c r="L401" s="155"/>
      <c r="M401" s="148"/>
      <c r="N401" s="148"/>
      <c r="O401" s="148"/>
      <c r="P401" s="148"/>
      <c r="Q401" s="148"/>
      <c r="R401" s="148"/>
      <c r="S401" s="148"/>
      <c r="T401" s="148"/>
      <c r="U401" s="148"/>
      <c r="V401" s="148"/>
      <c r="W401" s="148"/>
      <c r="X401" s="148"/>
      <c r="Y401" s="148"/>
      <c r="Z401" s="148"/>
    </row>
    <row r="402" spans="1:26" ht="17.25" x14ac:dyDescent="0.4">
      <c r="A402" s="148"/>
      <c r="B402" s="148"/>
      <c r="C402" s="148"/>
      <c r="D402" s="148"/>
      <c r="E402" s="148"/>
      <c r="F402" s="148"/>
      <c r="G402" s="148"/>
      <c r="H402" s="148"/>
      <c r="I402" s="148"/>
      <c r="J402" s="148"/>
      <c r="K402" s="148"/>
      <c r="L402" s="155"/>
      <c r="M402" s="148"/>
      <c r="N402" s="148"/>
      <c r="O402" s="148"/>
      <c r="P402" s="148"/>
      <c r="Q402" s="148"/>
      <c r="R402" s="148"/>
      <c r="S402" s="148"/>
      <c r="T402" s="148"/>
      <c r="U402" s="148"/>
      <c r="V402" s="148"/>
      <c r="W402" s="148"/>
      <c r="X402" s="148"/>
      <c r="Y402" s="148"/>
      <c r="Z402" s="148"/>
    </row>
    <row r="403" spans="1:26" ht="17.25" x14ac:dyDescent="0.4">
      <c r="A403" s="148"/>
      <c r="B403" s="148"/>
      <c r="C403" s="148"/>
      <c r="D403" s="148"/>
      <c r="E403" s="148"/>
      <c r="F403" s="148"/>
      <c r="G403" s="148"/>
      <c r="H403" s="148"/>
      <c r="I403" s="148"/>
      <c r="J403" s="148"/>
      <c r="K403" s="148"/>
      <c r="L403" s="155"/>
      <c r="M403" s="148"/>
      <c r="N403" s="148"/>
      <c r="O403" s="148"/>
      <c r="P403" s="148"/>
      <c r="Q403" s="148"/>
      <c r="R403" s="148"/>
      <c r="S403" s="148"/>
      <c r="T403" s="148"/>
      <c r="U403" s="148"/>
      <c r="V403" s="148"/>
      <c r="W403" s="148"/>
      <c r="X403" s="148"/>
      <c r="Y403" s="148"/>
      <c r="Z403" s="148"/>
    </row>
    <row r="404" spans="1:26" ht="17.25" x14ac:dyDescent="0.4">
      <c r="A404" s="148"/>
      <c r="B404" s="148"/>
      <c r="C404" s="148"/>
      <c r="D404" s="148"/>
      <c r="E404" s="148"/>
      <c r="F404" s="148"/>
      <c r="G404" s="148"/>
      <c r="H404" s="148"/>
      <c r="I404" s="148"/>
      <c r="J404" s="148"/>
      <c r="K404" s="148"/>
      <c r="L404" s="155"/>
      <c r="M404" s="148"/>
      <c r="N404" s="148"/>
      <c r="O404" s="148"/>
      <c r="P404" s="148"/>
      <c r="Q404" s="148"/>
      <c r="R404" s="148"/>
      <c r="S404" s="148"/>
      <c r="T404" s="148"/>
      <c r="U404" s="148"/>
      <c r="V404" s="148"/>
      <c r="W404" s="148"/>
      <c r="X404" s="148"/>
      <c r="Y404" s="148"/>
      <c r="Z404" s="148"/>
    </row>
    <row r="405" spans="1:26" ht="17.25" x14ac:dyDescent="0.4">
      <c r="A405" s="148"/>
      <c r="B405" s="148"/>
      <c r="C405" s="148"/>
      <c r="D405" s="148"/>
      <c r="E405" s="148"/>
      <c r="F405" s="148"/>
      <c r="G405" s="148"/>
      <c r="H405" s="148"/>
      <c r="I405" s="148"/>
      <c r="J405" s="148"/>
      <c r="K405" s="148"/>
      <c r="L405" s="155"/>
      <c r="M405" s="148"/>
      <c r="N405" s="148"/>
      <c r="O405" s="148"/>
      <c r="P405" s="148"/>
      <c r="Q405" s="148"/>
      <c r="R405" s="148"/>
      <c r="S405" s="148"/>
      <c r="T405" s="148"/>
      <c r="U405" s="148"/>
      <c r="V405" s="148"/>
      <c r="W405" s="148"/>
      <c r="X405" s="148"/>
      <c r="Y405" s="148"/>
      <c r="Z405" s="148"/>
    </row>
    <row r="406" spans="1:26" ht="17.25" x14ac:dyDescent="0.4">
      <c r="A406" s="148"/>
      <c r="B406" s="148"/>
      <c r="C406" s="148"/>
      <c r="D406" s="148"/>
      <c r="E406" s="148"/>
      <c r="F406" s="148"/>
      <c r="G406" s="148"/>
      <c r="H406" s="148"/>
      <c r="I406" s="148"/>
      <c r="J406" s="148"/>
      <c r="K406" s="148"/>
      <c r="L406" s="155"/>
      <c r="M406" s="148"/>
      <c r="N406" s="148"/>
      <c r="O406" s="148"/>
      <c r="P406" s="148"/>
      <c r="Q406" s="148"/>
      <c r="R406" s="148"/>
      <c r="S406" s="148"/>
      <c r="T406" s="148"/>
      <c r="U406" s="148"/>
      <c r="V406" s="148"/>
      <c r="W406" s="148"/>
      <c r="X406" s="148"/>
      <c r="Y406" s="148"/>
      <c r="Z406" s="148"/>
    </row>
    <row r="407" spans="1:26" ht="17.25" x14ac:dyDescent="0.4">
      <c r="A407" s="148"/>
      <c r="B407" s="148"/>
      <c r="C407" s="148"/>
      <c r="D407" s="148"/>
      <c r="E407" s="148"/>
      <c r="F407" s="148"/>
      <c r="G407" s="148"/>
      <c r="H407" s="148"/>
      <c r="I407" s="148"/>
      <c r="J407" s="148"/>
      <c r="K407" s="148"/>
      <c r="L407" s="155"/>
      <c r="M407" s="148"/>
      <c r="N407" s="148"/>
      <c r="O407" s="148"/>
      <c r="P407" s="148"/>
      <c r="Q407" s="148"/>
      <c r="R407" s="148"/>
      <c r="S407" s="148"/>
      <c r="T407" s="148"/>
      <c r="U407" s="148"/>
      <c r="V407" s="148"/>
      <c r="W407" s="148"/>
      <c r="X407" s="148"/>
      <c r="Y407" s="148"/>
      <c r="Z407" s="148"/>
    </row>
    <row r="408" spans="1:26" ht="17.25" x14ac:dyDescent="0.4">
      <c r="A408" s="148"/>
      <c r="B408" s="148"/>
      <c r="C408" s="148"/>
      <c r="D408" s="148"/>
      <c r="E408" s="148"/>
      <c r="F408" s="148"/>
      <c r="G408" s="148"/>
      <c r="H408" s="148"/>
      <c r="I408" s="148"/>
      <c r="J408" s="148"/>
      <c r="K408" s="148"/>
      <c r="L408" s="155"/>
      <c r="M408" s="148"/>
      <c r="N408" s="148"/>
      <c r="O408" s="148"/>
      <c r="P408" s="148"/>
      <c r="Q408" s="148"/>
      <c r="R408" s="148"/>
      <c r="S408" s="148"/>
      <c r="T408" s="148"/>
      <c r="U408" s="148"/>
      <c r="V408" s="148"/>
      <c r="W408" s="148"/>
      <c r="X408" s="148"/>
      <c r="Y408" s="148"/>
      <c r="Z408" s="148"/>
    </row>
    <row r="409" spans="1:26" ht="17.25" x14ac:dyDescent="0.4">
      <c r="A409" s="148"/>
      <c r="B409" s="148"/>
      <c r="C409" s="148"/>
      <c r="D409" s="148"/>
      <c r="E409" s="148"/>
      <c r="F409" s="148"/>
      <c r="G409" s="148"/>
      <c r="H409" s="148"/>
      <c r="I409" s="148"/>
      <c r="J409" s="148"/>
      <c r="K409" s="148"/>
      <c r="L409" s="155"/>
      <c r="M409" s="148"/>
      <c r="N409" s="148"/>
      <c r="O409" s="148"/>
      <c r="P409" s="148"/>
      <c r="Q409" s="148"/>
      <c r="R409" s="148"/>
      <c r="S409" s="148"/>
      <c r="T409" s="148"/>
      <c r="U409" s="148"/>
      <c r="V409" s="148"/>
      <c r="W409" s="148"/>
      <c r="X409" s="148"/>
      <c r="Y409" s="148"/>
      <c r="Z409" s="148"/>
    </row>
    <row r="410" spans="1:26" ht="17.25" x14ac:dyDescent="0.4">
      <c r="A410" s="148"/>
      <c r="B410" s="148"/>
      <c r="C410" s="148"/>
      <c r="D410" s="148"/>
      <c r="E410" s="148"/>
      <c r="F410" s="148"/>
      <c r="G410" s="148"/>
      <c r="H410" s="148"/>
      <c r="I410" s="148"/>
      <c r="J410" s="148"/>
      <c r="K410" s="148"/>
      <c r="L410" s="155"/>
      <c r="M410" s="148"/>
      <c r="N410" s="148"/>
      <c r="O410" s="148"/>
      <c r="P410" s="148"/>
      <c r="Q410" s="148"/>
      <c r="R410" s="148"/>
      <c r="S410" s="148"/>
      <c r="T410" s="148"/>
      <c r="U410" s="148"/>
      <c r="V410" s="148"/>
      <c r="W410" s="148"/>
      <c r="X410" s="148"/>
      <c r="Y410" s="148"/>
      <c r="Z410" s="148"/>
    </row>
    <row r="411" spans="1:26" ht="17.25" x14ac:dyDescent="0.4">
      <c r="A411" s="148"/>
      <c r="B411" s="148"/>
      <c r="C411" s="148"/>
      <c r="D411" s="148"/>
      <c r="E411" s="148"/>
      <c r="F411" s="148"/>
      <c r="G411" s="148"/>
      <c r="H411" s="148"/>
      <c r="I411" s="148"/>
      <c r="J411" s="148"/>
      <c r="K411" s="148"/>
      <c r="L411" s="155"/>
      <c r="M411" s="148"/>
      <c r="N411" s="148"/>
      <c r="O411" s="148"/>
      <c r="P411" s="148"/>
      <c r="Q411" s="148"/>
      <c r="R411" s="148"/>
      <c r="S411" s="148"/>
      <c r="T411" s="148"/>
      <c r="U411" s="148"/>
      <c r="V411" s="148"/>
      <c r="W411" s="148"/>
      <c r="X411" s="148"/>
      <c r="Y411" s="148"/>
      <c r="Z411" s="148"/>
    </row>
    <row r="412" spans="1:26" ht="17.25" x14ac:dyDescent="0.4">
      <c r="A412" s="148"/>
      <c r="B412" s="148"/>
      <c r="C412" s="148"/>
      <c r="D412" s="148"/>
      <c r="E412" s="148"/>
      <c r="F412" s="148"/>
      <c r="G412" s="148"/>
      <c r="H412" s="148"/>
      <c r="I412" s="148"/>
      <c r="J412" s="148"/>
      <c r="K412" s="148"/>
      <c r="L412" s="155"/>
      <c r="M412" s="148"/>
      <c r="N412" s="148"/>
      <c r="O412" s="148"/>
      <c r="P412" s="148"/>
      <c r="Q412" s="148"/>
      <c r="R412" s="148"/>
      <c r="S412" s="148"/>
      <c r="T412" s="148"/>
      <c r="U412" s="148"/>
      <c r="V412" s="148"/>
      <c r="W412" s="148"/>
      <c r="X412" s="148"/>
      <c r="Y412" s="148"/>
      <c r="Z412" s="148"/>
    </row>
    <row r="413" spans="1:26" ht="17.25" x14ac:dyDescent="0.4">
      <c r="A413" s="148"/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55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48"/>
      <c r="Z413" s="148"/>
    </row>
    <row r="414" spans="1:26" ht="17.25" x14ac:dyDescent="0.4">
      <c r="A414" s="148"/>
      <c r="B414" s="148"/>
      <c r="C414" s="148"/>
      <c r="D414" s="148"/>
      <c r="E414" s="148"/>
      <c r="F414" s="148"/>
      <c r="G414" s="148"/>
      <c r="H414" s="148"/>
      <c r="I414" s="148"/>
      <c r="J414" s="148"/>
      <c r="K414" s="148"/>
      <c r="L414" s="155"/>
      <c r="M414" s="148"/>
      <c r="N414" s="148"/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48"/>
      <c r="Z414" s="148"/>
    </row>
    <row r="415" spans="1:26" ht="17.25" x14ac:dyDescent="0.4">
      <c r="A415" s="148"/>
      <c r="B415" s="148"/>
      <c r="C415" s="148"/>
      <c r="D415" s="148"/>
      <c r="E415" s="148"/>
      <c r="F415" s="148"/>
      <c r="G415" s="148"/>
      <c r="H415" s="148"/>
      <c r="I415" s="148"/>
      <c r="J415" s="148"/>
      <c r="K415" s="148"/>
      <c r="L415" s="155"/>
      <c r="M415" s="148"/>
      <c r="N415" s="148"/>
      <c r="O415" s="148"/>
      <c r="P415" s="148"/>
      <c r="Q415" s="148"/>
      <c r="R415" s="148"/>
      <c r="S415" s="148"/>
      <c r="T415" s="148"/>
      <c r="U415" s="148"/>
      <c r="V415" s="148"/>
      <c r="W415" s="148"/>
      <c r="X415" s="148"/>
      <c r="Y415" s="148"/>
      <c r="Z415" s="148"/>
    </row>
    <row r="416" spans="1:26" ht="17.25" x14ac:dyDescent="0.4">
      <c r="A416" s="148"/>
      <c r="B416" s="148"/>
      <c r="C416" s="148"/>
      <c r="D416" s="148"/>
      <c r="E416" s="148"/>
      <c r="F416" s="148"/>
      <c r="G416" s="148"/>
      <c r="H416" s="148"/>
      <c r="I416" s="148"/>
      <c r="J416" s="148"/>
      <c r="K416" s="148"/>
      <c r="L416" s="155"/>
      <c r="M416" s="148"/>
      <c r="N416" s="148"/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48"/>
      <c r="Z416" s="148"/>
    </row>
    <row r="417" spans="1:26" ht="17.25" x14ac:dyDescent="0.4">
      <c r="A417" s="148"/>
      <c r="B417" s="148"/>
      <c r="C417" s="148"/>
      <c r="D417" s="148"/>
      <c r="E417" s="148"/>
      <c r="F417" s="148"/>
      <c r="G417" s="148"/>
      <c r="H417" s="148"/>
      <c r="I417" s="148"/>
      <c r="J417" s="148"/>
      <c r="K417" s="148"/>
      <c r="L417" s="155"/>
      <c r="M417" s="148"/>
      <c r="N417" s="148"/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48"/>
      <c r="Z417" s="148"/>
    </row>
    <row r="418" spans="1:26" ht="17.25" x14ac:dyDescent="0.4">
      <c r="A418" s="148"/>
      <c r="B418" s="148"/>
      <c r="C418" s="148"/>
      <c r="D418" s="148"/>
      <c r="E418" s="148"/>
      <c r="F418" s="148"/>
      <c r="G418" s="148"/>
      <c r="H418" s="148"/>
      <c r="I418" s="148"/>
      <c r="J418" s="148"/>
      <c r="K418" s="148"/>
      <c r="L418" s="155"/>
      <c r="M418" s="148"/>
      <c r="N418" s="148"/>
      <c r="O418" s="148"/>
      <c r="P418" s="148"/>
      <c r="Q418" s="148"/>
      <c r="R418" s="148"/>
      <c r="S418" s="148"/>
      <c r="T418" s="148"/>
      <c r="U418" s="148"/>
      <c r="V418" s="148"/>
      <c r="W418" s="148"/>
      <c r="X418" s="148"/>
      <c r="Y418" s="148"/>
      <c r="Z418" s="148"/>
    </row>
    <row r="419" spans="1:26" ht="17.25" x14ac:dyDescent="0.4">
      <c r="A419" s="148"/>
      <c r="B419" s="148"/>
      <c r="C419" s="148"/>
      <c r="D419" s="148"/>
      <c r="E419" s="148"/>
      <c r="F419" s="148"/>
      <c r="G419" s="148"/>
      <c r="H419" s="148"/>
      <c r="I419" s="148"/>
      <c r="J419" s="148"/>
      <c r="K419" s="148"/>
      <c r="L419" s="155"/>
      <c r="M419" s="148"/>
      <c r="N419" s="148"/>
      <c r="O419" s="148"/>
      <c r="P419" s="148"/>
      <c r="Q419" s="148"/>
      <c r="R419" s="148"/>
      <c r="S419" s="148"/>
      <c r="T419" s="148"/>
      <c r="U419" s="148"/>
      <c r="V419" s="148"/>
      <c r="W419" s="148"/>
      <c r="X419" s="148"/>
      <c r="Y419" s="148"/>
      <c r="Z419" s="148"/>
    </row>
    <row r="420" spans="1:26" ht="17.25" x14ac:dyDescent="0.4">
      <c r="A420" s="148"/>
      <c r="B420" s="148"/>
      <c r="C420" s="148"/>
      <c r="D420" s="148"/>
      <c r="E420" s="148"/>
      <c r="F420" s="148"/>
      <c r="G420" s="148"/>
      <c r="H420" s="148"/>
      <c r="I420" s="148"/>
      <c r="J420" s="148"/>
      <c r="K420" s="148"/>
      <c r="L420" s="155"/>
      <c r="M420" s="148"/>
      <c r="N420" s="148"/>
      <c r="O420" s="148"/>
      <c r="P420" s="148"/>
      <c r="Q420" s="148"/>
      <c r="R420" s="148"/>
      <c r="S420" s="148"/>
      <c r="T420" s="148"/>
      <c r="U420" s="148"/>
      <c r="V420" s="148"/>
      <c r="W420" s="148"/>
      <c r="X420" s="148"/>
      <c r="Y420" s="148"/>
      <c r="Z420" s="148"/>
    </row>
    <row r="421" spans="1:26" ht="17.25" x14ac:dyDescent="0.4">
      <c r="A421" s="148"/>
      <c r="B421" s="148"/>
      <c r="C421" s="148"/>
      <c r="D421" s="148"/>
      <c r="E421" s="148"/>
      <c r="F421" s="148"/>
      <c r="G421" s="148"/>
      <c r="H421" s="148"/>
      <c r="I421" s="148"/>
      <c r="J421" s="148"/>
      <c r="K421" s="148"/>
      <c r="L421" s="155"/>
      <c r="M421" s="148"/>
      <c r="N421" s="148"/>
      <c r="O421" s="148"/>
      <c r="P421" s="148"/>
      <c r="Q421" s="148"/>
      <c r="R421" s="148"/>
      <c r="S421" s="148"/>
      <c r="T421" s="148"/>
      <c r="U421" s="148"/>
      <c r="V421" s="148"/>
      <c r="W421" s="148"/>
      <c r="X421" s="148"/>
      <c r="Y421" s="148"/>
      <c r="Z421" s="148"/>
    </row>
    <row r="422" spans="1:26" ht="17.25" x14ac:dyDescent="0.4">
      <c r="A422" s="148"/>
      <c r="B422" s="148"/>
      <c r="C422" s="148"/>
      <c r="D422" s="148"/>
      <c r="E422" s="148"/>
      <c r="F422" s="148"/>
      <c r="G422" s="148"/>
      <c r="H422" s="148"/>
      <c r="I422" s="148"/>
      <c r="J422" s="148"/>
      <c r="K422" s="148"/>
      <c r="L422" s="155"/>
      <c r="M422" s="148"/>
      <c r="N422" s="148"/>
      <c r="O422" s="148"/>
      <c r="P422" s="148"/>
      <c r="Q422" s="148"/>
      <c r="R422" s="148"/>
      <c r="S422" s="148"/>
      <c r="T422" s="148"/>
      <c r="U422" s="148"/>
      <c r="V422" s="148"/>
      <c r="W422" s="148"/>
      <c r="X422" s="148"/>
      <c r="Y422" s="148"/>
      <c r="Z422" s="148"/>
    </row>
    <row r="423" spans="1:26" ht="17.25" x14ac:dyDescent="0.4">
      <c r="A423" s="148"/>
      <c r="B423" s="148"/>
      <c r="C423" s="148"/>
      <c r="D423" s="148"/>
      <c r="E423" s="148"/>
      <c r="F423" s="148"/>
      <c r="G423" s="148"/>
      <c r="H423" s="148"/>
      <c r="I423" s="148"/>
      <c r="J423" s="148"/>
      <c r="K423" s="148"/>
      <c r="L423" s="155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8"/>
      <c r="Z423" s="148"/>
    </row>
    <row r="424" spans="1:26" ht="17.25" x14ac:dyDescent="0.4">
      <c r="A424" s="148"/>
      <c r="B424" s="148"/>
      <c r="C424" s="148"/>
      <c r="D424" s="148"/>
      <c r="E424" s="148"/>
      <c r="F424" s="148"/>
      <c r="G424" s="148"/>
      <c r="H424" s="148"/>
      <c r="I424" s="148"/>
      <c r="J424" s="148"/>
      <c r="K424" s="148"/>
      <c r="L424" s="155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8"/>
      <c r="Z424" s="148"/>
    </row>
    <row r="425" spans="1:26" ht="17.25" x14ac:dyDescent="0.4">
      <c r="A425" s="148"/>
      <c r="B425" s="148"/>
      <c r="C425" s="148"/>
      <c r="D425" s="148"/>
      <c r="E425" s="148"/>
      <c r="F425" s="148"/>
      <c r="G425" s="148"/>
      <c r="H425" s="148"/>
      <c r="I425" s="148"/>
      <c r="J425" s="148"/>
      <c r="K425" s="148"/>
      <c r="L425" s="155"/>
      <c r="M425" s="148"/>
      <c r="N425" s="148"/>
      <c r="O425" s="148"/>
      <c r="P425" s="148"/>
      <c r="Q425" s="148"/>
      <c r="R425" s="148"/>
      <c r="S425" s="148"/>
      <c r="T425" s="148"/>
      <c r="U425" s="148"/>
      <c r="V425" s="148"/>
      <c r="W425" s="148"/>
      <c r="X425" s="148"/>
      <c r="Y425" s="148"/>
      <c r="Z425" s="148"/>
    </row>
    <row r="426" spans="1:26" ht="17.25" x14ac:dyDescent="0.4">
      <c r="A426" s="148"/>
      <c r="B426" s="148"/>
      <c r="C426" s="148"/>
      <c r="D426" s="148"/>
      <c r="E426" s="148"/>
      <c r="F426" s="148"/>
      <c r="G426" s="148"/>
      <c r="H426" s="148"/>
      <c r="I426" s="148"/>
      <c r="J426" s="148"/>
      <c r="K426" s="148"/>
      <c r="L426" s="155"/>
      <c r="M426" s="148"/>
      <c r="N426" s="148"/>
      <c r="O426" s="148"/>
      <c r="P426" s="148"/>
      <c r="Q426" s="148"/>
      <c r="R426" s="148"/>
      <c r="S426" s="148"/>
      <c r="T426" s="148"/>
      <c r="U426" s="148"/>
      <c r="V426" s="148"/>
      <c r="W426" s="148"/>
      <c r="X426" s="148"/>
      <c r="Y426" s="148"/>
      <c r="Z426" s="148"/>
    </row>
    <row r="427" spans="1:26" ht="17.25" x14ac:dyDescent="0.4">
      <c r="A427" s="148"/>
      <c r="B427" s="148"/>
      <c r="C427" s="148"/>
      <c r="D427" s="148"/>
      <c r="E427" s="148"/>
      <c r="F427" s="148"/>
      <c r="G427" s="148"/>
      <c r="H427" s="148"/>
      <c r="I427" s="148"/>
      <c r="J427" s="148"/>
      <c r="K427" s="148"/>
      <c r="L427" s="155"/>
      <c r="M427" s="148"/>
      <c r="N427" s="148"/>
      <c r="O427" s="148"/>
      <c r="P427" s="148"/>
      <c r="Q427" s="148"/>
      <c r="R427" s="148"/>
      <c r="S427" s="148"/>
      <c r="T427" s="148"/>
      <c r="U427" s="148"/>
      <c r="V427" s="148"/>
      <c r="W427" s="148"/>
      <c r="X427" s="148"/>
      <c r="Y427" s="148"/>
      <c r="Z427" s="148"/>
    </row>
    <row r="428" spans="1:26" ht="17.25" x14ac:dyDescent="0.4">
      <c r="A428" s="148"/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55"/>
      <c r="M428" s="148"/>
      <c r="N428" s="148"/>
      <c r="O428" s="148"/>
      <c r="P428" s="148"/>
      <c r="Q428" s="148"/>
      <c r="R428" s="148"/>
      <c r="S428" s="148"/>
      <c r="T428" s="148"/>
      <c r="U428" s="148"/>
      <c r="V428" s="148"/>
      <c r="W428" s="148"/>
      <c r="X428" s="148"/>
      <c r="Y428" s="148"/>
      <c r="Z428" s="148"/>
    </row>
    <row r="429" spans="1:26" ht="17.25" x14ac:dyDescent="0.4">
      <c r="A429" s="148"/>
      <c r="B429" s="148"/>
      <c r="C429" s="148"/>
      <c r="D429" s="148"/>
      <c r="E429" s="148"/>
      <c r="F429" s="148"/>
      <c r="G429" s="148"/>
      <c r="H429" s="148"/>
      <c r="I429" s="148"/>
      <c r="J429" s="148"/>
      <c r="K429" s="148"/>
      <c r="L429" s="155"/>
      <c r="M429" s="148"/>
      <c r="N429" s="148"/>
      <c r="O429" s="148"/>
      <c r="P429" s="148"/>
      <c r="Q429" s="148"/>
      <c r="R429" s="148"/>
      <c r="S429" s="148"/>
      <c r="T429" s="148"/>
      <c r="U429" s="148"/>
      <c r="V429" s="148"/>
      <c r="W429" s="148"/>
      <c r="X429" s="148"/>
      <c r="Y429" s="148"/>
      <c r="Z429" s="148"/>
    </row>
    <row r="430" spans="1:26" ht="17.25" x14ac:dyDescent="0.4">
      <c r="A430" s="148"/>
      <c r="B430" s="148"/>
      <c r="C430" s="148"/>
      <c r="D430" s="148"/>
      <c r="E430" s="148"/>
      <c r="F430" s="148"/>
      <c r="G430" s="148"/>
      <c r="H430" s="148"/>
      <c r="I430" s="148"/>
      <c r="J430" s="148"/>
      <c r="K430" s="148"/>
      <c r="L430" s="155"/>
      <c r="M430" s="148"/>
      <c r="N430" s="148"/>
      <c r="O430" s="148"/>
      <c r="P430" s="148"/>
      <c r="Q430" s="148"/>
      <c r="R430" s="148"/>
      <c r="S430" s="148"/>
      <c r="T430" s="148"/>
      <c r="U430" s="148"/>
      <c r="V430" s="148"/>
      <c r="W430" s="148"/>
      <c r="X430" s="148"/>
      <c r="Y430" s="148"/>
      <c r="Z430" s="148"/>
    </row>
    <row r="431" spans="1:26" ht="17.25" x14ac:dyDescent="0.4">
      <c r="A431" s="148"/>
      <c r="B431" s="148"/>
      <c r="C431" s="148"/>
      <c r="D431" s="148"/>
      <c r="E431" s="148"/>
      <c r="F431" s="148"/>
      <c r="G431" s="148"/>
      <c r="H431" s="148"/>
      <c r="I431" s="148"/>
      <c r="J431" s="148"/>
      <c r="K431" s="148"/>
      <c r="L431" s="155"/>
      <c r="M431" s="148"/>
      <c r="N431" s="148"/>
      <c r="O431" s="148"/>
      <c r="P431" s="148"/>
      <c r="Q431" s="148"/>
      <c r="R431" s="148"/>
      <c r="S431" s="148"/>
      <c r="T431" s="148"/>
      <c r="U431" s="148"/>
      <c r="V431" s="148"/>
      <c r="W431" s="148"/>
      <c r="X431" s="148"/>
      <c r="Y431" s="148"/>
      <c r="Z431" s="148"/>
    </row>
    <row r="432" spans="1:26" ht="17.25" x14ac:dyDescent="0.4">
      <c r="A432" s="148"/>
      <c r="B432" s="148"/>
      <c r="C432" s="148"/>
      <c r="D432" s="148"/>
      <c r="E432" s="148"/>
      <c r="F432" s="148"/>
      <c r="G432" s="148"/>
      <c r="H432" s="148"/>
      <c r="I432" s="148"/>
      <c r="J432" s="148"/>
      <c r="K432" s="148"/>
      <c r="L432" s="155"/>
      <c r="M432" s="148"/>
      <c r="N432" s="148"/>
      <c r="O432" s="148"/>
      <c r="P432" s="148"/>
      <c r="Q432" s="148"/>
      <c r="R432" s="148"/>
      <c r="S432" s="148"/>
      <c r="T432" s="148"/>
      <c r="U432" s="148"/>
      <c r="V432" s="148"/>
      <c r="W432" s="148"/>
      <c r="X432" s="148"/>
      <c r="Y432" s="148"/>
      <c r="Z432" s="148"/>
    </row>
    <row r="433" spans="1:26" ht="17.25" x14ac:dyDescent="0.4">
      <c r="A433" s="148"/>
      <c r="B433" s="148"/>
      <c r="C433" s="148"/>
      <c r="D433" s="148"/>
      <c r="E433" s="148"/>
      <c r="F433" s="148"/>
      <c r="G433" s="148"/>
      <c r="H433" s="148"/>
      <c r="I433" s="148"/>
      <c r="J433" s="148"/>
      <c r="K433" s="148"/>
      <c r="L433" s="155"/>
      <c r="M433" s="148"/>
      <c r="N433" s="148"/>
      <c r="O433" s="148"/>
      <c r="P433" s="148"/>
      <c r="Q433" s="148"/>
      <c r="R433" s="148"/>
      <c r="S433" s="148"/>
      <c r="T433" s="148"/>
      <c r="U433" s="148"/>
      <c r="V433" s="148"/>
      <c r="W433" s="148"/>
      <c r="X433" s="148"/>
      <c r="Y433" s="148"/>
      <c r="Z433" s="148"/>
    </row>
    <row r="434" spans="1:26" ht="17.25" x14ac:dyDescent="0.4">
      <c r="A434" s="148"/>
      <c r="B434" s="148"/>
      <c r="C434" s="148"/>
      <c r="D434" s="148"/>
      <c r="E434" s="148"/>
      <c r="F434" s="148"/>
      <c r="G434" s="148"/>
      <c r="H434" s="148"/>
      <c r="I434" s="148"/>
      <c r="J434" s="148"/>
      <c r="K434" s="148"/>
      <c r="L434" s="155"/>
      <c r="M434" s="148"/>
      <c r="N434" s="148"/>
      <c r="O434" s="148"/>
      <c r="P434" s="148"/>
      <c r="Q434" s="148"/>
      <c r="R434" s="148"/>
      <c r="S434" s="148"/>
      <c r="T434" s="148"/>
      <c r="U434" s="148"/>
      <c r="V434" s="148"/>
      <c r="W434" s="148"/>
      <c r="X434" s="148"/>
      <c r="Y434" s="148"/>
      <c r="Z434" s="148"/>
    </row>
    <row r="435" spans="1:26" ht="17.25" x14ac:dyDescent="0.4">
      <c r="A435" s="148"/>
      <c r="B435" s="148"/>
      <c r="C435" s="148"/>
      <c r="D435" s="148"/>
      <c r="E435" s="148"/>
      <c r="F435" s="148"/>
      <c r="G435" s="148"/>
      <c r="H435" s="148"/>
      <c r="I435" s="148"/>
      <c r="J435" s="148"/>
      <c r="K435" s="148"/>
      <c r="L435" s="155"/>
      <c r="M435" s="148"/>
      <c r="N435" s="148"/>
      <c r="O435" s="148"/>
      <c r="P435" s="148"/>
      <c r="Q435" s="148"/>
      <c r="R435" s="148"/>
      <c r="S435" s="148"/>
      <c r="T435" s="148"/>
      <c r="U435" s="148"/>
      <c r="V435" s="148"/>
      <c r="W435" s="148"/>
      <c r="X435" s="148"/>
      <c r="Y435" s="148"/>
      <c r="Z435" s="148"/>
    </row>
    <row r="436" spans="1:26" ht="17.25" x14ac:dyDescent="0.4">
      <c r="A436" s="148"/>
      <c r="B436" s="148"/>
      <c r="C436" s="148"/>
      <c r="D436" s="148"/>
      <c r="E436" s="148"/>
      <c r="F436" s="148"/>
      <c r="G436" s="148"/>
      <c r="H436" s="148"/>
      <c r="I436" s="148"/>
      <c r="J436" s="148"/>
      <c r="K436" s="148"/>
      <c r="L436" s="155"/>
      <c r="M436" s="148"/>
      <c r="N436" s="148"/>
      <c r="O436" s="148"/>
      <c r="P436" s="148"/>
      <c r="Q436" s="148"/>
      <c r="R436" s="148"/>
      <c r="S436" s="148"/>
      <c r="T436" s="148"/>
      <c r="U436" s="148"/>
      <c r="V436" s="148"/>
      <c r="W436" s="148"/>
      <c r="X436" s="148"/>
      <c r="Y436" s="148"/>
      <c r="Z436" s="148"/>
    </row>
    <row r="437" spans="1:26" ht="17.25" x14ac:dyDescent="0.4">
      <c r="A437" s="148"/>
      <c r="B437" s="148"/>
      <c r="C437" s="148"/>
      <c r="D437" s="148"/>
      <c r="E437" s="148"/>
      <c r="F437" s="148"/>
      <c r="G437" s="148"/>
      <c r="H437" s="148"/>
      <c r="I437" s="148"/>
      <c r="J437" s="148"/>
      <c r="K437" s="148"/>
      <c r="L437" s="155"/>
      <c r="M437" s="148"/>
      <c r="N437" s="148"/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48"/>
      <c r="Z437" s="148"/>
    </row>
    <row r="438" spans="1:26" ht="17.25" x14ac:dyDescent="0.4">
      <c r="A438" s="148"/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55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</row>
    <row r="439" spans="1:26" ht="17.25" x14ac:dyDescent="0.4">
      <c r="A439" s="148"/>
      <c r="B439" s="148"/>
      <c r="C439" s="148"/>
      <c r="D439" s="148"/>
      <c r="E439" s="148"/>
      <c r="F439" s="148"/>
      <c r="G439" s="148"/>
      <c r="H439" s="148"/>
      <c r="I439" s="148"/>
      <c r="J439" s="148"/>
      <c r="K439" s="148"/>
      <c r="L439" s="155"/>
      <c r="M439" s="148"/>
      <c r="N439" s="148"/>
      <c r="O439" s="148"/>
      <c r="P439" s="148"/>
      <c r="Q439" s="148"/>
      <c r="R439" s="148"/>
      <c r="S439" s="148"/>
      <c r="T439" s="148"/>
      <c r="U439" s="148"/>
      <c r="V439" s="148"/>
      <c r="W439" s="148"/>
      <c r="X439" s="148"/>
      <c r="Y439" s="148"/>
      <c r="Z439" s="148"/>
    </row>
    <row r="440" spans="1:26" ht="17.25" x14ac:dyDescent="0.4">
      <c r="A440" s="148"/>
      <c r="B440" s="148"/>
      <c r="C440" s="148"/>
      <c r="D440" s="148"/>
      <c r="E440" s="148"/>
      <c r="F440" s="148"/>
      <c r="G440" s="148"/>
      <c r="H440" s="148"/>
      <c r="I440" s="148"/>
      <c r="J440" s="148"/>
      <c r="K440" s="148"/>
      <c r="L440" s="155"/>
      <c r="M440" s="148"/>
      <c r="N440" s="148"/>
      <c r="O440" s="148"/>
      <c r="P440" s="148"/>
      <c r="Q440" s="148"/>
      <c r="R440" s="148"/>
      <c r="S440" s="148"/>
      <c r="T440" s="148"/>
      <c r="U440" s="148"/>
      <c r="V440" s="148"/>
      <c r="W440" s="148"/>
      <c r="X440" s="148"/>
      <c r="Y440" s="148"/>
      <c r="Z440" s="148"/>
    </row>
    <row r="441" spans="1:26" ht="17.25" x14ac:dyDescent="0.4">
      <c r="A441" s="148"/>
      <c r="B441" s="148"/>
      <c r="C441" s="148"/>
      <c r="D441" s="148"/>
      <c r="E441" s="148"/>
      <c r="F441" s="148"/>
      <c r="G441" s="148"/>
      <c r="H441" s="148"/>
      <c r="I441" s="148"/>
      <c r="J441" s="148"/>
      <c r="K441" s="148"/>
      <c r="L441" s="155"/>
      <c r="M441" s="148"/>
      <c r="N441" s="148"/>
      <c r="O441" s="148"/>
      <c r="P441" s="148"/>
      <c r="Q441" s="148"/>
      <c r="R441" s="148"/>
      <c r="S441" s="148"/>
      <c r="T441" s="148"/>
      <c r="U441" s="148"/>
      <c r="V441" s="148"/>
      <c r="W441" s="148"/>
      <c r="X441" s="148"/>
      <c r="Y441" s="148"/>
      <c r="Z441" s="148"/>
    </row>
    <row r="442" spans="1:26" ht="17.25" x14ac:dyDescent="0.4">
      <c r="A442" s="148"/>
      <c r="B442" s="148"/>
      <c r="C442" s="148"/>
      <c r="D442" s="148"/>
      <c r="E442" s="148"/>
      <c r="F442" s="148"/>
      <c r="G442" s="148"/>
      <c r="H442" s="148"/>
      <c r="I442" s="148"/>
      <c r="J442" s="148"/>
      <c r="K442" s="148"/>
      <c r="L442" s="155"/>
      <c r="M442" s="148"/>
      <c r="N442" s="148"/>
      <c r="O442" s="148"/>
      <c r="P442" s="148"/>
      <c r="Q442" s="148"/>
      <c r="R442" s="148"/>
      <c r="S442" s="148"/>
      <c r="T442" s="148"/>
      <c r="U442" s="148"/>
      <c r="V442" s="148"/>
      <c r="W442" s="148"/>
      <c r="X442" s="148"/>
      <c r="Y442" s="148"/>
      <c r="Z442" s="148"/>
    </row>
    <row r="443" spans="1:26" ht="17.25" x14ac:dyDescent="0.4">
      <c r="A443" s="148"/>
      <c r="B443" s="148"/>
      <c r="C443" s="148"/>
      <c r="D443" s="148"/>
      <c r="E443" s="148"/>
      <c r="F443" s="148"/>
      <c r="G443" s="148"/>
      <c r="H443" s="148"/>
      <c r="I443" s="148"/>
      <c r="J443" s="148"/>
      <c r="K443" s="148"/>
      <c r="L443" s="155"/>
      <c r="M443" s="148"/>
      <c r="N443" s="148"/>
      <c r="O443" s="148"/>
      <c r="P443" s="148"/>
      <c r="Q443" s="148"/>
      <c r="R443" s="148"/>
      <c r="S443" s="148"/>
      <c r="T443" s="148"/>
      <c r="U443" s="148"/>
      <c r="V443" s="148"/>
      <c r="W443" s="148"/>
      <c r="X443" s="148"/>
      <c r="Y443" s="148"/>
      <c r="Z443" s="148"/>
    </row>
    <row r="444" spans="1:26" ht="17.25" x14ac:dyDescent="0.4">
      <c r="A444" s="148"/>
      <c r="B444" s="148"/>
      <c r="C444" s="148"/>
      <c r="D444" s="148"/>
      <c r="E444" s="148"/>
      <c r="F444" s="148"/>
      <c r="G444" s="148"/>
      <c r="H444" s="148"/>
      <c r="I444" s="148"/>
      <c r="J444" s="148"/>
      <c r="K444" s="148"/>
      <c r="L444" s="155"/>
      <c r="M444" s="148"/>
      <c r="N444" s="148"/>
      <c r="O444" s="148"/>
      <c r="P444" s="148"/>
      <c r="Q444" s="148"/>
      <c r="R444" s="148"/>
      <c r="S444" s="148"/>
      <c r="T444" s="148"/>
      <c r="U444" s="148"/>
      <c r="V444" s="148"/>
      <c r="W444" s="148"/>
      <c r="X444" s="148"/>
      <c r="Y444" s="148"/>
      <c r="Z444" s="148"/>
    </row>
    <row r="445" spans="1:26" ht="17.25" x14ac:dyDescent="0.4">
      <c r="A445" s="148"/>
      <c r="B445" s="148"/>
      <c r="C445" s="148"/>
      <c r="D445" s="148"/>
      <c r="E445" s="148"/>
      <c r="F445" s="148"/>
      <c r="G445" s="148"/>
      <c r="H445" s="148"/>
      <c r="I445" s="148"/>
      <c r="J445" s="148"/>
      <c r="K445" s="148"/>
      <c r="L445" s="155"/>
      <c r="M445" s="148"/>
      <c r="N445" s="148"/>
      <c r="O445" s="148"/>
      <c r="P445" s="148"/>
      <c r="Q445" s="148"/>
      <c r="R445" s="148"/>
      <c r="S445" s="148"/>
      <c r="T445" s="148"/>
      <c r="U445" s="148"/>
      <c r="V445" s="148"/>
      <c r="W445" s="148"/>
      <c r="X445" s="148"/>
      <c r="Y445" s="148"/>
      <c r="Z445" s="148"/>
    </row>
    <row r="446" spans="1:26" ht="17.25" x14ac:dyDescent="0.4">
      <c r="A446" s="148"/>
      <c r="B446" s="148"/>
      <c r="C446" s="148"/>
      <c r="D446" s="148"/>
      <c r="E446" s="148"/>
      <c r="F446" s="148"/>
      <c r="G446" s="148"/>
      <c r="H446" s="148"/>
      <c r="I446" s="148"/>
      <c r="J446" s="148"/>
      <c r="K446" s="148"/>
      <c r="L446" s="155"/>
      <c r="M446" s="148"/>
      <c r="N446" s="148"/>
      <c r="O446" s="148"/>
      <c r="P446" s="148"/>
      <c r="Q446" s="148"/>
      <c r="R446" s="148"/>
      <c r="S446" s="148"/>
      <c r="T446" s="148"/>
      <c r="U446" s="148"/>
      <c r="V446" s="148"/>
      <c r="W446" s="148"/>
      <c r="X446" s="148"/>
      <c r="Y446" s="148"/>
      <c r="Z446" s="148"/>
    </row>
    <row r="447" spans="1:26" ht="17.25" x14ac:dyDescent="0.4">
      <c r="A447" s="148"/>
      <c r="B447" s="148"/>
      <c r="C447" s="148"/>
      <c r="D447" s="148"/>
      <c r="E447" s="148"/>
      <c r="F447" s="148"/>
      <c r="G447" s="148"/>
      <c r="H447" s="148"/>
      <c r="I447" s="148"/>
      <c r="J447" s="148"/>
      <c r="K447" s="148"/>
      <c r="L447" s="155"/>
      <c r="M447" s="148"/>
      <c r="N447" s="148"/>
      <c r="O447" s="148"/>
      <c r="P447" s="148"/>
      <c r="Q447" s="148"/>
      <c r="R447" s="148"/>
      <c r="S447" s="148"/>
      <c r="T447" s="148"/>
      <c r="U447" s="148"/>
      <c r="V447" s="148"/>
      <c r="W447" s="148"/>
      <c r="X447" s="148"/>
      <c r="Y447" s="148"/>
      <c r="Z447" s="148"/>
    </row>
    <row r="448" spans="1:26" ht="17.25" x14ac:dyDescent="0.4">
      <c r="A448" s="148"/>
      <c r="B448" s="148"/>
      <c r="C448" s="148"/>
      <c r="D448" s="148"/>
      <c r="E448" s="148"/>
      <c r="F448" s="148"/>
      <c r="G448" s="148"/>
      <c r="H448" s="148"/>
      <c r="I448" s="148"/>
      <c r="J448" s="148"/>
      <c r="K448" s="148"/>
      <c r="L448" s="155"/>
      <c r="M448" s="148"/>
      <c r="N448" s="148"/>
      <c r="O448" s="148"/>
      <c r="P448" s="148"/>
      <c r="Q448" s="148"/>
      <c r="R448" s="148"/>
      <c r="S448" s="148"/>
      <c r="T448" s="148"/>
      <c r="U448" s="148"/>
      <c r="V448" s="148"/>
      <c r="W448" s="148"/>
      <c r="X448" s="148"/>
      <c r="Y448" s="148"/>
      <c r="Z448" s="148"/>
    </row>
    <row r="449" spans="1:26" ht="17.25" x14ac:dyDescent="0.4">
      <c r="A449" s="148"/>
      <c r="B449" s="148"/>
      <c r="C449" s="148"/>
      <c r="D449" s="148"/>
      <c r="E449" s="148"/>
      <c r="F449" s="148"/>
      <c r="G449" s="148"/>
      <c r="H449" s="148"/>
      <c r="I449" s="148"/>
      <c r="J449" s="148"/>
      <c r="K449" s="148"/>
      <c r="L449" s="155"/>
      <c r="M449" s="148"/>
      <c r="N449" s="148"/>
      <c r="O449" s="148"/>
      <c r="P449" s="148"/>
      <c r="Q449" s="148"/>
      <c r="R449" s="148"/>
      <c r="S449" s="148"/>
      <c r="T449" s="148"/>
      <c r="U449" s="148"/>
      <c r="V449" s="148"/>
      <c r="W449" s="148"/>
      <c r="X449" s="148"/>
      <c r="Y449" s="148"/>
      <c r="Z449" s="148"/>
    </row>
    <row r="450" spans="1:26" ht="17.25" x14ac:dyDescent="0.4">
      <c r="A450" s="148"/>
      <c r="B450" s="148"/>
      <c r="C450" s="148"/>
      <c r="D450" s="148"/>
      <c r="E450" s="148"/>
      <c r="F450" s="148"/>
      <c r="G450" s="148"/>
      <c r="H450" s="148"/>
      <c r="I450" s="148"/>
      <c r="J450" s="148"/>
      <c r="K450" s="148"/>
      <c r="L450" s="155"/>
      <c r="M450" s="148"/>
      <c r="N450" s="148"/>
      <c r="O450" s="148"/>
      <c r="P450" s="148"/>
      <c r="Q450" s="148"/>
      <c r="R450" s="148"/>
      <c r="S450" s="148"/>
      <c r="T450" s="148"/>
      <c r="U450" s="148"/>
      <c r="V450" s="148"/>
      <c r="W450" s="148"/>
      <c r="X450" s="148"/>
      <c r="Y450" s="148"/>
      <c r="Z450" s="148"/>
    </row>
    <row r="451" spans="1:26" ht="17.25" x14ac:dyDescent="0.4">
      <c r="A451" s="148"/>
      <c r="B451" s="148"/>
      <c r="C451" s="148"/>
      <c r="D451" s="148"/>
      <c r="E451" s="148"/>
      <c r="F451" s="148"/>
      <c r="G451" s="148"/>
      <c r="H451" s="148"/>
      <c r="I451" s="148"/>
      <c r="J451" s="148"/>
      <c r="K451" s="148"/>
      <c r="L451" s="155"/>
      <c r="M451" s="148"/>
      <c r="N451" s="148"/>
      <c r="O451" s="148"/>
      <c r="P451" s="148"/>
      <c r="Q451" s="148"/>
      <c r="R451" s="148"/>
      <c r="S451" s="148"/>
      <c r="T451" s="148"/>
      <c r="U451" s="148"/>
      <c r="V451" s="148"/>
      <c r="W451" s="148"/>
      <c r="X451" s="148"/>
      <c r="Y451" s="148"/>
      <c r="Z451" s="148"/>
    </row>
    <row r="452" spans="1:26" ht="17.25" x14ac:dyDescent="0.4">
      <c r="A452" s="148"/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55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</row>
    <row r="453" spans="1:26" ht="17.25" x14ac:dyDescent="0.4">
      <c r="A453" s="148"/>
      <c r="B453" s="148"/>
      <c r="C453" s="148"/>
      <c r="D453" s="148"/>
      <c r="E453" s="148"/>
      <c r="F453" s="148"/>
      <c r="G453" s="148"/>
      <c r="H453" s="148"/>
      <c r="I453" s="148"/>
      <c r="J453" s="148"/>
      <c r="K453" s="148"/>
      <c r="L453" s="155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48"/>
      <c r="Z453" s="148"/>
    </row>
    <row r="454" spans="1:26" ht="17.25" x14ac:dyDescent="0.4">
      <c r="A454" s="148"/>
      <c r="B454" s="148"/>
      <c r="C454" s="148"/>
      <c r="D454" s="148"/>
      <c r="E454" s="148"/>
      <c r="F454" s="148"/>
      <c r="G454" s="148"/>
      <c r="H454" s="148"/>
      <c r="I454" s="148"/>
      <c r="J454" s="148"/>
      <c r="K454" s="148"/>
      <c r="L454" s="155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</row>
    <row r="455" spans="1:26" ht="17.25" x14ac:dyDescent="0.4">
      <c r="A455" s="148"/>
      <c r="B455" s="148"/>
      <c r="C455" s="148"/>
      <c r="D455" s="148"/>
      <c r="E455" s="148"/>
      <c r="F455" s="148"/>
      <c r="G455" s="148"/>
      <c r="H455" s="148"/>
      <c r="I455" s="148"/>
      <c r="J455" s="148"/>
      <c r="K455" s="148"/>
      <c r="L455" s="155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</row>
    <row r="456" spans="1:26" ht="17.25" x14ac:dyDescent="0.4">
      <c r="A456" s="148"/>
      <c r="B456" s="148"/>
      <c r="C456" s="148"/>
      <c r="D456" s="148"/>
      <c r="E456" s="148"/>
      <c r="F456" s="148"/>
      <c r="G456" s="148"/>
      <c r="H456" s="148"/>
      <c r="I456" s="148"/>
      <c r="J456" s="148"/>
      <c r="K456" s="148"/>
      <c r="L456" s="155"/>
      <c r="M456" s="148"/>
      <c r="N456" s="148"/>
      <c r="O456" s="148"/>
      <c r="P456" s="148"/>
      <c r="Q456" s="148"/>
      <c r="R456" s="148"/>
      <c r="S456" s="148"/>
      <c r="T456" s="148"/>
      <c r="U456" s="148"/>
      <c r="V456" s="148"/>
      <c r="W456" s="148"/>
      <c r="X456" s="148"/>
      <c r="Y456" s="148"/>
      <c r="Z456" s="148"/>
    </row>
    <row r="457" spans="1:26" ht="17.25" x14ac:dyDescent="0.4">
      <c r="A457" s="148"/>
      <c r="B457" s="148"/>
      <c r="C457" s="148"/>
      <c r="D457" s="148"/>
      <c r="E457" s="148"/>
      <c r="F457" s="148"/>
      <c r="G457" s="148"/>
      <c r="H457" s="148"/>
      <c r="I457" s="148"/>
      <c r="J457" s="148"/>
      <c r="K457" s="148"/>
      <c r="L457" s="155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48"/>
      <c r="Z457" s="148"/>
    </row>
    <row r="458" spans="1:26" ht="17.25" x14ac:dyDescent="0.4">
      <c r="A458" s="148"/>
      <c r="B458" s="148"/>
      <c r="C458" s="148"/>
      <c r="D458" s="148"/>
      <c r="E458" s="148"/>
      <c r="F458" s="148"/>
      <c r="G458" s="148"/>
      <c r="H458" s="148"/>
      <c r="I458" s="148"/>
      <c r="J458" s="148"/>
      <c r="K458" s="148"/>
      <c r="L458" s="155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8"/>
      <c r="Z458" s="148"/>
    </row>
    <row r="459" spans="1:26" ht="17.25" x14ac:dyDescent="0.4">
      <c r="A459" s="148"/>
      <c r="B459" s="148"/>
      <c r="C459" s="148"/>
      <c r="D459" s="148"/>
      <c r="E459" s="148"/>
      <c r="F459" s="148"/>
      <c r="G459" s="148"/>
      <c r="H459" s="148"/>
      <c r="I459" s="148"/>
      <c r="J459" s="148"/>
      <c r="K459" s="148"/>
      <c r="L459" s="155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8"/>
      <c r="Z459" s="148"/>
    </row>
    <row r="460" spans="1:26" ht="17.25" x14ac:dyDescent="0.4">
      <c r="A460" s="148"/>
      <c r="B460" s="148"/>
      <c r="C460" s="148"/>
      <c r="D460" s="148"/>
      <c r="E460" s="148"/>
      <c r="F460" s="148"/>
      <c r="G460" s="148"/>
      <c r="H460" s="148"/>
      <c r="I460" s="148"/>
      <c r="J460" s="148"/>
      <c r="K460" s="148"/>
      <c r="L460" s="155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</row>
    <row r="461" spans="1:26" ht="17.25" x14ac:dyDescent="0.4">
      <c r="A461" s="148"/>
      <c r="B461" s="148"/>
      <c r="C461" s="148"/>
      <c r="D461" s="148"/>
      <c r="E461" s="148"/>
      <c r="F461" s="148"/>
      <c r="G461" s="148"/>
      <c r="H461" s="148"/>
      <c r="I461" s="148"/>
      <c r="J461" s="148"/>
      <c r="K461" s="148"/>
      <c r="L461" s="155"/>
      <c r="M461" s="148"/>
      <c r="N461" s="148"/>
      <c r="O461" s="148"/>
      <c r="P461" s="148"/>
      <c r="Q461" s="148"/>
      <c r="R461" s="148"/>
      <c r="S461" s="148"/>
      <c r="T461" s="148"/>
      <c r="U461" s="148"/>
      <c r="V461" s="148"/>
      <c r="W461" s="148"/>
      <c r="X461" s="148"/>
      <c r="Y461" s="148"/>
      <c r="Z461" s="148"/>
    </row>
    <row r="462" spans="1:26" ht="17.25" x14ac:dyDescent="0.4">
      <c r="A462" s="148"/>
      <c r="B462" s="148"/>
      <c r="C462" s="148"/>
      <c r="D462" s="148"/>
      <c r="E462" s="148"/>
      <c r="F462" s="148"/>
      <c r="G462" s="148"/>
      <c r="H462" s="148"/>
      <c r="I462" s="148"/>
      <c r="J462" s="148"/>
      <c r="K462" s="148"/>
      <c r="L462" s="155"/>
      <c r="M462" s="148"/>
      <c r="N462" s="148"/>
      <c r="O462" s="148"/>
      <c r="P462" s="148"/>
      <c r="Q462" s="148"/>
      <c r="R462" s="148"/>
      <c r="S462" s="148"/>
      <c r="T462" s="148"/>
      <c r="U462" s="148"/>
      <c r="V462" s="148"/>
      <c r="W462" s="148"/>
      <c r="X462" s="148"/>
      <c r="Y462" s="148"/>
      <c r="Z462" s="148"/>
    </row>
    <row r="463" spans="1:26" ht="17.25" x14ac:dyDescent="0.4">
      <c r="A463" s="148"/>
      <c r="B463" s="148"/>
      <c r="C463" s="148"/>
      <c r="D463" s="148"/>
      <c r="E463" s="148"/>
      <c r="F463" s="148"/>
      <c r="G463" s="148"/>
      <c r="H463" s="148"/>
      <c r="I463" s="148"/>
      <c r="J463" s="148"/>
      <c r="K463" s="148"/>
      <c r="L463" s="155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</row>
    <row r="464" spans="1:26" ht="17.25" x14ac:dyDescent="0.4">
      <c r="A464" s="148"/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55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</row>
    <row r="465" spans="1:26" ht="17.25" x14ac:dyDescent="0.4">
      <c r="A465" s="148"/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55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48"/>
      <c r="Z465" s="148"/>
    </row>
    <row r="466" spans="1:26" ht="17.25" x14ac:dyDescent="0.4">
      <c r="A466" s="148"/>
      <c r="B466" s="148"/>
      <c r="C466" s="148"/>
      <c r="D466" s="148"/>
      <c r="E466" s="148"/>
      <c r="F466" s="148"/>
      <c r="G466" s="148"/>
      <c r="H466" s="148"/>
      <c r="I466" s="148"/>
      <c r="J466" s="148"/>
      <c r="K466" s="148"/>
      <c r="L466" s="155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48"/>
      <c r="Z466" s="148"/>
    </row>
    <row r="467" spans="1:26" ht="17.25" x14ac:dyDescent="0.4">
      <c r="A467" s="148"/>
      <c r="B467" s="148"/>
      <c r="C467" s="148"/>
      <c r="D467" s="148"/>
      <c r="E467" s="148"/>
      <c r="F467" s="148"/>
      <c r="G467" s="148"/>
      <c r="H467" s="148"/>
      <c r="I467" s="148"/>
      <c r="J467" s="148"/>
      <c r="K467" s="148"/>
      <c r="L467" s="155"/>
      <c r="M467" s="148"/>
      <c r="N467" s="148"/>
      <c r="O467" s="148"/>
      <c r="P467" s="148"/>
      <c r="Q467" s="148"/>
      <c r="R467" s="148"/>
      <c r="S467" s="148"/>
      <c r="T467" s="148"/>
      <c r="U467" s="148"/>
      <c r="V467" s="148"/>
      <c r="W467" s="148"/>
      <c r="X467" s="148"/>
      <c r="Y467" s="148"/>
      <c r="Z467" s="148"/>
    </row>
    <row r="468" spans="1:26" ht="17.25" x14ac:dyDescent="0.4">
      <c r="A468" s="148"/>
      <c r="B468" s="148"/>
      <c r="C468" s="148"/>
      <c r="D468" s="148"/>
      <c r="E468" s="148"/>
      <c r="F468" s="148"/>
      <c r="G468" s="148"/>
      <c r="H468" s="148"/>
      <c r="I468" s="148"/>
      <c r="J468" s="148"/>
      <c r="K468" s="148"/>
      <c r="L468" s="155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48"/>
      <c r="Z468" s="148"/>
    </row>
    <row r="469" spans="1:26" ht="17.25" x14ac:dyDescent="0.4">
      <c r="A469" s="148"/>
      <c r="B469" s="148"/>
      <c r="C469" s="148"/>
      <c r="D469" s="148"/>
      <c r="E469" s="148"/>
      <c r="F469" s="148"/>
      <c r="G469" s="148"/>
      <c r="H469" s="148"/>
      <c r="I469" s="148"/>
      <c r="J469" s="148"/>
      <c r="K469" s="148"/>
      <c r="L469" s="155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48"/>
      <c r="Z469" s="148"/>
    </row>
    <row r="470" spans="1:26" ht="17.25" x14ac:dyDescent="0.4">
      <c r="A470" s="148"/>
      <c r="B470" s="148"/>
      <c r="C470" s="148"/>
      <c r="D470" s="148"/>
      <c r="E470" s="148"/>
      <c r="F470" s="148"/>
      <c r="G470" s="148"/>
      <c r="H470" s="148"/>
      <c r="I470" s="148"/>
      <c r="J470" s="148"/>
      <c r="K470" s="148"/>
      <c r="L470" s="155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48"/>
      <c r="Z470" s="148"/>
    </row>
    <row r="471" spans="1:26" ht="17.25" x14ac:dyDescent="0.4">
      <c r="A471" s="148"/>
      <c r="B471" s="148"/>
      <c r="C471" s="148"/>
      <c r="D471" s="148"/>
      <c r="E471" s="148"/>
      <c r="F471" s="148"/>
      <c r="G471" s="148"/>
      <c r="H471" s="148"/>
      <c r="I471" s="148"/>
      <c r="J471" s="148"/>
      <c r="K471" s="148"/>
      <c r="L471" s="155"/>
      <c r="M471" s="148"/>
      <c r="N471" s="148"/>
      <c r="O471" s="148"/>
      <c r="P471" s="148"/>
      <c r="Q471" s="148"/>
      <c r="R471" s="148"/>
      <c r="S471" s="148"/>
      <c r="T471" s="148"/>
      <c r="U471" s="148"/>
      <c r="V471" s="148"/>
      <c r="W471" s="148"/>
      <c r="X471" s="148"/>
      <c r="Y471" s="148"/>
      <c r="Z471" s="148"/>
    </row>
    <row r="472" spans="1:26" ht="17.25" x14ac:dyDescent="0.4">
      <c r="A472" s="148"/>
      <c r="B472" s="148"/>
      <c r="C472" s="148"/>
      <c r="D472" s="148"/>
      <c r="E472" s="148"/>
      <c r="F472" s="148"/>
      <c r="G472" s="148"/>
      <c r="H472" s="148"/>
      <c r="I472" s="148"/>
      <c r="J472" s="148"/>
      <c r="K472" s="148"/>
      <c r="L472" s="155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48"/>
      <c r="Z472" s="148"/>
    </row>
    <row r="473" spans="1:26" ht="17.25" x14ac:dyDescent="0.4">
      <c r="A473" s="148"/>
      <c r="B473" s="148"/>
      <c r="C473" s="148"/>
      <c r="D473" s="148"/>
      <c r="E473" s="148"/>
      <c r="F473" s="148"/>
      <c r="G473" s="148"/>
      <c r="H473" s="148"/>
      <c r="I473" s="148"/>
      <c r="J473" s="148"/>
      <c r="K473" s="148"/>
      <c r="L473" s="155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48"/>
      <c r="Z473" s="148"/>
    </row>
    <row r="474" spans="1:26" ht="17.25" x14ac:dyDescent="0.4">
      <c r="A474" s="148"/>
      <c r="B474" s="148"/>
      <c r="C474" s="148"/>
      <c r="D474" s="148"/>
      <c r="E474" s="148"/>
      <c r="F474" s="148"/>
      <c r="G474" s="148"/>
      <c r="H474" s="148"/>
      <c r="I474" s="148"/>
      <c r="J474" s="148"/>
      <c r="K474" s="148"/>
      <c r="L474" s="155"/>
      <c r="M474" s="148"/>
      <c r="N474" s="148"/>
      <c r="O474" s="148"/>
      <c r="P474" s="148"/>
      <c r="Q474" s="148"/>
      <c r="R474" s="148"/>
      <c r="S474" s="148"/>
      <c r="T474" s="148"/>
      <c r="U474" s="148"/>
      <c r="V474" s="148"/>
      <c r="W474" s="148"/>
      <c r="X474" s="148"/>
      <c r="Y474" s="148"/>
      <c r="Z474" s="148"/>
    </row>
    <row r="475" spans="1:26" ht="17.25" x14ac:dyDescent="0.4">
      <c r="A475" s="148"/>
      <c r="B475" s="148"/>
      <c r="C475" s="148"/>
      <c r="D475" s="148"/>
      <c r="E475" s="148"/>
      <c r="F475" s="148"/>
      <c r="G475" s="148"/>
      <c r="H475" s="148"/>
      <c r="I475" s="148"/>
      <c r="J475" s="148"/>
      <c r="K475" s="148"/>
      <c r="L475" s="155"/>
      <c r="M475" s="148"/>
      <c r="N475" s="148"/>
      <c r="O475" s="148"/>
      <c r="P475" s="148"/>
      <c r="Q475" s="148"/>
      <c r="R475" s="148"/>
      <c r="S475" s="148"/>
      <c r="T475" s="148"/>
      <c r="U475" s="148"/>
      <c r="V475" s="148"/>
      <c r="W475" s="148"/>
      <c r="X475" s="148"/>
      <c r="Y475" s="148"/>
      <c r="Z475" s="148"/>
    </row>
    <row r="476" spans="1:26" ht="17.25" x14ac:dyDescent="0.4">
      <c r="A476" s="148"/>
      <c r="B476" s="148"/>
      <c r="C476" s="148"/>
      <c r="D476" s="148"/>
      <c r="E476" s="148"/>
      <c r="F476" s="148"/>
      <c r="G476" s="148"/>
      <c r="H476" s="148"/>
      <c r="I476" s="148"/>
      <c r="J476" s="148"/>
      <c r="K476" s="148"/>
      <c r="L476" s="155"/>
      <c r="M476" s="148"/>
      <c r="N476" s="148"/>
      <c r="O476" s="148"/>
      <c r="P476" s="148"/>
      <c r="Q476" s="148"/>
      <c r="R476" s="148"/>
      <c r="S476" s="148"/>
      <c r="T476" s="148"/>
      <c r="U476" s="148"/>
      <c r="V476" s="148"/>
      <c r="W476" s="148"/>
      <c r="X476" s="148"/>
      <c r="Y476" s="148"/>
      <c r="Z476" s="148"/>
    </row>
    <row r="477" spans="1:26" ht="17.25" x14ac:dyDescent="0.4">
      <c r="A477" s="148"/>
      <c r="B477" s="148"/>
      <c r="C477" s="148"/>
      <c r="D477" s="148"/>
      <c r="E477" s="148"/>
      <c r="F477" s="148"/>
      <c r="G477" s="148"/>
      <c r="H477" s="148"/>
      <c r="I477" s="148"/>
      <c r="J477" s="148"/>
      <c r="K477" s="148"/>
      <c r="L477" s="155"/>
      <c r="M477" s="148"/>
      <c r="N477" s="148"/>
      <c r="O477" s="148"/>
      <c r="P477" s="148"/>
      <c r="Q477" s="148"/>
      <c r="R477" s="148"/>
      <c r="S477" s="148"/>
      <c r="T477" s="148"/>
      <c r="U477" s="148"/>
      <c r="V477" s="148"/>
      <c r="W477" s="148"/>
      <c r="X477" s="148"/>
      <c r="Y477" s="148"/>
      <c r="Z477" s="148"/>
    </row>
    <row r="478" spans="1:26" ht="17.25" x14ac:dyDescent="0.4">
      <c r="A478" s="148"/>
      <c r="B478" s="148"/>
      <c r="C478" s="148"/>
      <c r="D478" s="148"/>
      <c r="E478" s="148"/>
      <c r="F478" s="148"/>
      <c r="G478" s="148"/>
      <c r="H478" s="148"/>
      <c r="I478" s="148"/>
      <c r="J478" s="148"/>
      <c r="K478" s="148"/>
      <c r="L478" s="155"/>
      <c r="M478" s="148"/>
      <c r="N478" s="148"/>
      <c r="O478" s="148"/>
      <c r="P478" s="148"/>
      <c r="Q478" s="148"/>
      <c r="R478" s="148"/>
      <c r="S478" s="148"/>
      <c r="T478" s="148"/>
      <c r="U478" s="148"/>
      <c r="V478" s="148"/>
      <c r="W478" s="148"/>
      <c r="X478" s="148"/>
      <c r="Y478" s="148"/>
      <c r="Z478" s="148"/>
    </row>
    <row r="479" spans="1:26" ht="17.25" x14ac:dyDescent="0.4">
      <c r="A479" s="148"/>
      <c r="B479" s="148"/>
      <c r="C479" s="148"/>
      <c r="D479" s="148"/>
      <c r="E479" s="148"/>
      <c r="F479" s="148"/>
      <c r="G479" s="148"/>
      <c r="H479" s="148"/>
      <c r="I479" s="148"/>
      <c r="J479" s="148"/>
      <c r="K479" s="148"/>
      <c r="L479" s="155"/>
      <c r="M479" s="148"/>
      <c r="N479" s="148"/>
      <c r="O479" s="148"/>
      <c r="P479" s="148"/>
      <c r="Q479" s="148"/>
      <c r="R479" s="148"/>
      <c r="S479" s="148"/>
      <c r="T479" s="148"/>
      <c r="U479" s="148"/>
      <c r="V479" s="148"/>
      <c r="W479" s="148"/>
      <c r="X479" s="148"/>
      <c r="Y479" s="148"/>
      <c r="Z479" s="148"/>
    </row>
    <row r="480" spans="1:26" ht="17.25" x14ac:dyDescent="0.4">
      <c r="A480" s="148"/>
      <c r="B480" s="148"/>
      <c r="C480" s="148"/>
      <c r="D480" s="148"/>
      <c r="E480" s="148"/>
      <c r="F480" s="148"/>
      <c r="G480" s="148"/>
      <c r="H480" s="148"/>
      <c r="I480" s="148"/>
      <c r="J480" s="148"/>
      <c r="K480" s="148"/>
      <c r="L480" s="155"/>
      <c r="M480" s="148"/>
      <c r="N480" s="148"/>
      <c r="O480" s="148"/>
      <c r="P480" s="148"/>
      <c r="Q480" s="148"/>
      <c r="R480" s="148"/>
      <c r="S480" s="148"/>
      <c r="T480" s="148"/>
      <c r="U480" s="148"/>
      <c r="V480" s="148"/>
      <c r="W480" s="148"/>
      <c r="X480" s="148"/>
      <c r="Y480" s="148"/>
      <c r="Z480" s="148"/>
    </row>
    <row r="481" spans="1:26" ht="17.25" x14ac:dyDescent="0.4">
      <c r="A481" s="148"/>
      <c r="B481" s="148"/>
      <c r="C481" s="148"/>
      <c r="D481" s="148"/>
      <c r="E481" s="148"/>
      <c r="F481" s="148"/>
      <c r="G481" s="148"/>
      <c r="H481" s="148"/>
      <c r="I481" s="148"/>
      <c r="J481" s="148"/>
      <c r="K481" s="148"/>
      <c r="L481" s="155"/>
      <c r="M481" s="148"/>
      <c r="N481" s="148"/>
      <c r="O481" s="148"/>
      <c r="P481" s="148"/>
      <c r="Q481" s="148"/>
      <c r="R481" s="148"/>
      <c r="S481" s="148"/>
      <c r="T481" s="148"/>
      <c r="U481" s="148"/>
      <c r="V481" s="148"/>
      <c r="W481" s="148"/>
      <c r="X481" s="148"/>
      <c r="Y481" s="148"/>
      <c r="Z481" s="148"/>
    </row>
    <row r="482" spans="1:26" ht="17.25" x14ac:dyDescent="0.4">
      <c r="A482" s="148"/>
      <c r="B482" s="148"/>
      <c r="C482" s="148"/>
      <c r="D482" s="148"/>
      <c r="E482" s="148"/>
      <c r="F482" s="148"/>
      <c r="G482" s="148"/>
      <c r="H482" s="148"/>
      <c r="I482" s="148"/>
      <c r="J482" s="148"/>
      <c r="K482" s="148"/>
      <c r="L482" s="155"/>
      <c r="M482" s="148"/>
      <c r="N482" s="148"/>
      <c r="O482" s="148"/>
      <c r="P482" s="148"/>
      <c r="Q482" s="148"/>
      <c r="R482" s="148"/>
      <c r="S482" s="148"/>
      <c r="T482" s="148"/>
      <c r="U482" s="148"/>
      <c r="V482" s="148"/>
      <c r="W482" s="148"/>
      <c r="X482" s="148"/>
      <c r="Y482" s="148"/>
      <c r="Z482" s="148"/>
    </row>
    <row r="483" spans="1:26" ht="17.25" x14ac:dyDescent="0.4">
      <c r="A483" s="148"/>
      <c r="B483" s="148"/>
      <c r="C483" s="148"/>
      <c r="D483" s="148"/>
      <c r="E483" s="148"/>
      <c r="F483" s="148"/>
      <c r="G483" s="148"/>
      <c r="H483" s="148"/>
      <c r="I483" s="148"/>
      <c r="J483" s="148"/>
      <c r="K483" s="148"/>
      <c r="L483" s="155"/>
      <c r="M483" s="148"/>
      <c r="N483" s="148"/>
      <c r="O483" s="148"/>
      <c r="P483" s="148"/>
      <c r="Q483" s="148"/>
      <c r="R483" s="148"/>
      <c r="S483" s="148"/>
      <c r="T483" s="148"/>
      <c r="U483" s="148"/>
      <c r="V483" s="148"/>
      <c r="W483" s="148"/>
      <c r="X483" s="148"/>
      <c r="Y483" s="148"/>
      <c r="Z483" s="148"/>
    </row>
    <row r="484" spans="1:26" ht="17.25" x14ac:dyDescent="0.4">
      <c r="A484" s="148"/>
      <c r="B484" s="148"/>
      <c r="C484" s="148"/>
      <c r="D484" s="148"/>
      <c r="E484" s="148"/>
      <c r="F484" s="148"/>
      <c r="G484" s="148"/>
      <c r="H484" s="148"/>
      <c r="I484" s="148"/>
      <c r="J484" s="148"/>
      <c r="K484" s="148"/>
      <c r="L484" s="155"/>
      <c r="M484" s="148"/>
      <c r="N484" s="148"/>
      <c r="O484" s="148"/>
      <c r="P484" s="148"/>
      <c r="Q484" s="148"/>
      <c r="R484" s="148"/>
      <c r="S484" s="148"/>
      <c r="T484" s="148"/>
      <c r="U484" s="148"/>
      <c r="V484" s="148"/>
      <c r="W484" s="148"/>
      <c r="X484" s="148"/>
      <c r="Y484" s="148"/>
      <c r="Z484" s="148"/>
    </row>
    <row r="485" spans="1:26" ht="17.25" x14ac:dyDescent="0.4">
      <c r="A485" s="148"/>
      <c r="B485" s="148"/>
      <c r="C485" s="148"/>
      <c r="D485" s="148"/>
      <c r="E485" s="148"/>
      <c r="F485" s="148"/>
      <c r="G485" s="148"/>
      <c r="H485" s="148"/>
      <c r="I485" s="148"/>
      <c r="J485" s="148"/>
      <c r="K485" s="148"/>
      <c r="L485" s="155"/>
      <c r="M485" s="148"/>
      <c r="N485" s="148"/>
      <c r="O485" s="148"/>
      <c r="P485" s="148"/>
      <c r="Q485" s="148"/>
      <c r="R485" s="148"/>
      <c r="S485" s="148"/>
      <c r="T485" s="148"/>
      <c r="U485" s="148"/>
      <c r="V485" s="148"/>
      <c r="W485" s="148"/>
      <c r="X485" s="148"/>
      <c r="Y485" s="148"/>
      <c r="Z485" s="148"/>
    </row>
    <row r="486" spans="1:26" ht="17.25" x14ac:dyDescent="0.4">
      <c r="A486" s="148"/>
      <c r="B486" s="148"/>
      <c r="C486" s="148"/>
      <c r="D486" s="148"/>
      <c r="E486" s="148"/>
      <c r="F486" s="148"/>
      <c r="G486" s="148"/>
      <c r="H486" s="148"/>
      <c r="I486" s="148"/>
      <c r="J486" s="148"/>
      <c r="K486" s="148"/>
      <c r="L486" s="155"/>
      <c r="M486" s="148"/>
      <c r="N486" s="148"/>
      <c r="O486" s="148"/>
      <c r="P486" s="148"/>
      <c r="Q486" s="148"/>
      <c r="R486" s="148"/>
      <c r="S486" s="148"/>
      <c r="T486" s="148"/>
      <c r="U486" s="148"/>
      <c r="V486" s="148"/>
      <c r="W486" s="148"/>
      <c r="X486" s="148"/>
      <c r="Y486" s="148"/>
      <c r="Z486" s="148"/>
    </row>
    <row r="487" spans="1:26" ht="17.25" x14ac:dyDescent="0.4">
      <c r="A487" s="148"/>
      <c r="B487" s="148"/>
      <c r="C487" s="148"/>
      <c r="D487" s="148"/>
      <c r="E487" s="148"/>
      <c r="F487" s="148"/>
      <c r="G487" s="148"/>
      <c r="H487" s="148"/>
      <c r="I487" s="148"/>
      <c r="J487" s="148"/>
      <c r="K487" s="148"/>
      <c r="L487" s="155"/>
      <c r="M487" s="148"/>
      <c r="N487" s="148"/>
      <c r="O487" s="148"/>
      <c r="P487" s="148"/>
      <c r="Q487" s="148"/>
      <c r="R487" s="148"/>
      <c r="S487" s="148"/>
      <c r="T487" s="148"/>
      <c r="U487" s="148"/>
      <c r="V487" s="148"/>
      <c r="W487" s="148"/>
      <c r="X487" s="148"/>
      <c r="Y487" s="148"/>
      <c r="Z487" s="148"/>
    </row>
    <row r="488" spans="1:26" ht="17.25" x14ac:dyDescent="0.4">
      <c r="A488" s="148"/>
      <c r="B488" s="148"/>
      <c r="C488" s="148"/>
      <c r="D488" s="148"/>
      <c r="E488" s="148"/>
      <c r="F488" s="148"/>
      <c r="G488" s="148"/>
      <c r="H488" s="148"/>
      <c r="I488" s="148"/>
      <c r="J488" s="148"/>
      <c r="K488" s="148"/>
      <c r="L488" s="155"/>
      <c r="M488" s="148"/>
      <c r="N488" s="148"/>
      <c r="O488" s="148"/>
      <c r="P488" s="148"/>
      <c r="Q488" s="148"/>
      <c r="R488" s="148"/>
      <c r="S488" s="148"/>
      <c r="T488" s="148"/>
      <c r="U488" s="148"/>
      <c r="V488" s="148"/>
      <c r="W488" s="148"/>
      <c r="X488" s="148"/>
      <c r="Y488" s="148"/>
      <c r="Z488" s="148"/>
    </row>
    <row r="489" spans="1:26" ht="17.25" x14ac:dyDescent="0.4">
      <c r="A489" s="148"/>
      <c r="B489" s="148"/>
      <c r="C489" s="148"/>
      <c r="D489" s="148"/>
      <c r="E489" s="148"/>
      <c r="F489" s="148"/>
      <c r="G489" s="148"/>
      <c r="H489" s="148"/>
      <c r="I489" s="148"/>
      <c r="J489" s="148"/>
      <c r="K489" s="148"/>
      <c r="L489" s="155"/>
      <c r="M489" s="148"/>
      <c r="N489" s="148"/>
      <c r="O489" s="148"/>
      <c r="P489" s="148"/>
      <c r="Q489" s="148"/>
      <c r="R489" s="148"/>
      <c r="S489" s="148"/>
      <c r="T489" s="148"/>
      <c r="U489" s="148"/>
      <c r="V489" s="148"/>
      <c r="W489" s="148"/>
      <c r="X489" s="148"/>
      <c r="Y489" s="148"/>
      <c r="Z489" s="148"/>
    </row>
    <row r="490" spans="1:26" ht="17.25" x14ac:dyDescent="0.4">
      <c r="A490" s="148"/>
      <c r="B490" s="148"/>
      <c r="C490" s="148"/>
      <c r="D490" s="148"/>
      <c r="E490" s="148"/>
      <c r="F490" s="148"/>
      <c r="G490" s="148"/>
      <c r="H490" s="148"/>
      <c r="I490" s="148"/>
      <c r="J490" s="148"/>
      <c r="K490" s="148"/>
      <c r="L490" s="155"/>
      <c r="M490" s="148"/>
      <c r="N490" s="148"/>
      <c r="O490" s="148"/>
      <c r="P490" s="148"/>
      <c r="Q490" s="148"/>
      <c r="R490" s="148"/>
      <c r="S490" s="148"/>
      <c r="T490" s="148"/>
      <c r="U490" s="148"/>
      <c r="V490" s="148"/>
      <c r="W490" s="148"/>
      <c r="X490" s="148"/>
      <c r="Y490" s="148"/>
      <c r="Z490" s="148"/>
    </row>
    <row r="491" spans="1:26" ht="17.25" x14ac:dyDescent="0.4">
      <c r="A491" s="148"/>
      <c r="B491" s="148"/>
      <c r="C491" s="148"/>
      <c r="D491" s="148"/>
      <c r="E491" s="148"/>
      <c r="F491" s="148"/>
      <c r="G491" s="148"/>
      <c r="H491" s="148"/>
      <c r="I491" s="148"/>
      <c r="J491" s="148"/>
      <c r="K491" s="148"/>
      <c r="L491" s="155"/>
      <c r="M491" s="148"/>
      <c r="N491" s="148"/>
      <c r="O491" s="148"/>
      <c r="P491" s="148"/>
      <c r="Q491" s="148"/>
      <c r="R491" s="148"/>
      <c r="S491" s="148"/>
      <c r="T491" s="148"/>
      <c r="U491" s="148"/>
      <c r="V491" s="148"/>
      <c r="W491" s="148"/>
      <c r="X491" s="148"/>
      <c r="Y491" s="148"/>
      <c r="Z491" s="148"/>
    </row>
    <row r="492" spans="1:26" ht="17.25" x14ac:dyDescent="0.4">
      <c r="A492" s="148"/>
      <c r="B492" s="148"/>
      <c r="C492" s="148"/>
      <c r="D492" s="148"/>
      <c r="E492" s="148"/>
      <c r="F492" s="148"/>
      <c r="G492" s="148"/>
      <c r="H492" s="148"/>
      <c r="I492" s="148"/>
      <c r="J492" s="148"/>
      <c r="K492" s="148"/>
      <c r="L492" s="155"/>
      <c r="M492" s="148"/>
      <c r="N492" s="148"/>
      <c r="O492" s="148"/>
      <c r="P492" s="148"/>
      <c r="Q492" s="148"/>
      <c r="R492" s="148"/>
      <c r="S492" s="148"/>
      <c r="T492" s="148"/>
      <c r="U492" s="148"/>
      <c r="V492" s="148"/>
      <c r="W492" s="148"/>
      <c r="X492" s="148"/>
      <c r="Y492" s="148"/>
      <c r="Z492" s="148"/>
    </row>
    <row r="493" spans="1:26" ht="17.25" x14ac:dyDescent="0.4">
      <c r="A493" s="148"/>
      <c r="B493" s="148"/>
      <c r="C493" s="148"/>
      <c r="D493" s="148"/>
      <c r="E493" s="148"/>
      <c r="F493" s="148"/>
      <c r="G493" s="148"/>
      <c r="H493" s="148"/>
      <c r="I493" s="148"/>
      <c r="J493" s="148"/>
      <c r="K493" s="148"/>
      <c r="L493" s="155"/>
      <c r="M493" s="148"/>
      <c r="N493" s="148"/>
      <c r="O493" s="148"/>
      <c r="P493" s="148"/>
      <c r="Q493" s="148"/>
      <c r="R493" s="148"/>
      <c r="S493" s="148"/>
      <c r="T493" s="148"/>
      <c r="U493" s="148"/>
      <c r="V493" s="148"/>
      <c r="W493" s="148"/>
      <c r="X493" s="148"/>
      <c r="Y493" s="148"/>
      <c r="Z493" s="148"/>
    </row>
    <row r="494" spans="1:26" ht="17.25" x14ac:dyDescent="0.4">
      <c r="A494" s="148"/>
      <c r="B494" s="148"/>
      <c r="C494" s="148"/>
      <c r="D494" s="148"/>
      <c r="E494" s="148"/>
      <c r="F494" s="148"/>
      <c r="G494" s="148"/>
      <c r="H494" s="148"/>
      <c r="I494" s="148"/>
      <c r="J494" s="148"/>
      <c r="K494" s="148"/>
      <c r="L494" s="155"/>
      <c r="M494" s="148"/>
      <c r="N494" s="148"/>
      <c r="O494" s="148"/>
      <c r="P494" s="148"/>
      <c r="Q494" s="148"/>
      <c r="R494" s="148"/>
      <c r="S494" s="148"/>
      <c r="T494" s="148"/>
      <c r="U494" s="148"/>
      <c r="V494" s="148"/>
      <c r="W494" s="148"/>
      <c r="X494" s="148"/>
      <c r="Y494" s="148"/>
      <c r="Z494" s="148"/>
    </row>
    <row r="495" spans="1:26" ht="17.25" x14ac:dyDescent="0.4">
      <c r="A495" s="148"/>
      <c r="B495" s="148"/>
      <c r="C495" s="148"/>
      <c r="D495" s="148"/>
      <c r="E495" s="148"/>
      <c r="F495" s="148"/>
      <c r="G495" s="148"/>
      <c r="H495" s="148"/>
      <c r="I495" s="148"/>
      <c r="J495" s="148"/>
      <c r="K495" s="148"/>
      <c r="L495" s="155"/>
      <c r="M495" s="148"/>
      <c r="N495" s="148"/>
      <c r="O495" s="148"/>
      <c r="P495" s="148"/>
      <c r="Q495" s="148"/>
      <c r="R495" s="148"/>
      <c r="S495" s="148"/>
      <c r="T495" s="148"/>
      <c r="U495" s="148"/>
      <c r="V495" s="148"/>
      <c r="W495" s="148"/>
      <c r="X495" s="148"/>
      <c r="Y495" s="148"/>
      <c r="Z495" s="148"/>
    </row>
    <row r="496" spans="1:26" ht="17.25" x14ac:dyDescent="0.4">
      <c r="A496" s="148"/>
      <c r="B496" s="148"/>
      <c r="C496" s="148"/>
      <c r="D496" s="148"/>
      <c r="E496" s="148"/>
      <c r="F496" s="148"/>
      <c r="G496" s="148"/>
      <c r="H496" s="148"/>
      <c r="I496" s="148"/>
      <c r="J496" s="148"/>
      <c r="K496" s="148"/>
      <c r="L496" s="155"/>
      <c r="M496" s="148"/>
      <c r="N496" s="148"/>
      <c r="O496" s="148"/>
      <c r="P496" s="148"/>
      <c r="Q496" s="148"/>
      <c r="R496" s="148"/>
      <c r="S496" s="148"/>
      <c r="T496" s="148"/>
      <c r="U496" s="148"/>
      <c r="V496" s="148"/>
      <c r="W496" s="148"/>
      <c r="X496" s="148"/>
      <c r="Y496" s="148"/>
      <c r="Z496" s="148"/>
    </row>
    <row r="497" spans="1:26" ht="17.25" x14ac:dyDescent="0.4">
      <c r="A497" s="148"/>
      <c r="B497" s="148"/>
      <c r="C497" s="148"/>
      <c r="D497" s="148"/>
      <c r="E497" s="148"/>
      <c r="F497" s="148"/>
      <c r="G497" s="148"/>
      <c r="H497" s="148"/>
      <c r="I497" s="148"/>
      <c r="J497" s="148"/>
      <c r="K497" s="148"/>
      <c r="L497" s="155"/>
      <c r="M497" s="148"/>
      <c r="N497" s="148"/>
      <c r="O497" s="148"/>
      <c r="P497" s="148"/>
      <c r="Q497" s="148"/>
      <c r="R497" s="148"/>
      <c r="S497" s="148"/>
      <c r="T497" s="148"/>
      <c r="U497" s="148"/>
      <c r="V497" s="148"/>
      <c r="W497" s="148"/>
      <c r="X497" s="148"/>
      <c r="Y497" s="148"/>
      <c r="Z497" s="148"/>
    </row>
    <row r="498" spans="1:26" ht="17.25" x14ac:dyDescent="0.4">
      <c r="A498" s="148"/>
      <c r="B498" s="148"/>
      <c r="C498" s="148"/>
      <c r="D498" s="148"/>
      <c r="E498" s="148"/>
      <c r="F498" s="148"/>
      <c r="G498" s="148"/>
      <c r="H498" s="148"/>
      <c r="I498" s="148"/>
      <c r="J498" s="148"/>
      <c r="K498" s="148"/>
      <c r="L498" s="155"/>
      <c r="M498" s="148"/>
      <c r="N498" s="148"/>
      <c r="O498" s="148"/>
      <c r="P498" s="148"/>
      <c r="Q498" s="148"/>
      <c r="R498" s="148"/>
      <c r="S498" s="148"/>
      <c r="T498" s="148"/>
      <c r="U498" s="148"/>
      <c r="V498" s="148"/>
      <c r="W498" s="148"/>
      <c r="X498" s="148"/>
      <c r="Y498" s="148"/>
      <c r="Z498" s="148"/>
    </row>
    <row r="499" spans="1:26" ht="17.25" x14ac:dyDescent="0.4">
      <c r="A499" s="148"/>
      <c r="B499" s="148"/>
      <c r="C499" s="148"/>
      <c r="D499" s="148"/>
      <c r="E499" s="148"/>
      <c r="F499" s="148"/>
      <c r="G499" s="148"/>
      <c r="H499" s="148"/>
      <c r="I499" s="148"/>
      <c r="J499" s="148"/>
      <c r="K499" s="148"/>
      <c r="L499" s="155"/>
      <c r="M499" s="148"/>
      <c r="N499" s="148"/>
      <c r="O499" s="148"/>
      <c r="P499" s="148"/>
      <c r="Q499" s="148"/>
      <c r="R499" s="148"/>
      <c r="S499" s="148"/>
      <c r="T499" s="148"/>
      <c r="U499" s="148"/>
      <c r="V499" s="148"/>
      <c r="W499" s="148"/>
      <c r="X499" s="148"/>
      <c r="Y499" s="148"/>
      <c r="Z499" s="148"/>
    </row>
    <row r="500" spans="1:26" ht="17.25" x14ac:dyDescent="0.4">
      <c r="A500" s="148"/>
      <c r="B500" s="148"/>
      <c r="C500" s="148"/>
      <c r="D500" s="148"/>
      <c r="E500" s="148"/>
      <c r="F500" s="148"/>
      <c r="G500" s="148"/>
      <c r="H500" s="148"/>
      <c r="I500" s="148"/>
      <c r="J500" s="148"/>
      <c r="K500" s="148"/>
      <c r="L500" s="155"/>
      <c r="M500" s="148"/>
      <c r="N500" s="148"/>
      <c r="O500" s="148"/>
      <c r="P500" s="148"/>
      <c r="Q500" s="148"/>
      <c r="R500" s="148"/>
      <c r="S500" s="148"/>
      <c r="T500" s="148"/>
      <c r="U500" s="148"/>
      <c r="V500" s="148"/>
      <c r="W500" s="148"/>
      <c r="X500" s="148"/>
      <c r="Y500" s="148"/>
      <c r="Z500" s="148"/>
    </row>
    <row r="501" spans="1:26" ht="17.25" x14ac:dyDescent="0.4">
      <c r="A501" s="148"/>
      <c r="B501" s="148"/>
      <c r="C501" s="148"/>
      <c r="D501" s="148"/>
      <c r="E501" s="148"/>
      <c r="F501" s="148"/>
      <c r="G501" s="148"/>
      <c r="H501" s="148"/>
      <c r="I501" s="148"/>
      <c r="J501" s="148"/>
      <c r="K501" s="148"/>
      <c r="L501" s="155"/>
      <c r="M501" s="148"/>
      <c r="N501" s="148"/>
      <c r="O501" s="148"/>
      <c r="P501" s="148"/>
      <c r="Q501" s="148"/>
      <c r="R501" s="148"/>
      <c r="S501" s="148"/>
      <c r="T501" s="148"/>
      <c r="U501" s="148"/>
      <c r="V501" s="148"/>
      <c r="W501" s="148"/>
      <c r="X501" s="148"/>
      <c r="Y501" s="148"/>
      <c r="Z501" s="148"/>
    </row>
    <row r="502" spans="1:26" ht="17.25" x14ac:dyDescent="0.4">
      <c r="A502" s="148"/>
      <c r="B502" s="148"/>
      <c r="C502" s="148"/>
      <c r="D502" s="148"/>
      <c r="E502" s="148"/>
      <c r="F502" s="148"/>
      <c r="G502" s="148"/>
      <c r="H502" s="148"/>
      <c r="I502" s="148"/>
      <c r="J502" s="148"/>
      <c r="K502" s="148"/>
      <c r="L502" s="155"/>
      <c r="M502" s="148"/>
      <c r="N502" s="148"/>
      <c r="O502" s="148"/>
      <c r="P502" s="148"/>
      <c r="Q502" s="148"/>
      <c r="R502" s="148"/>
      <c r="S502" s="148"/>
      <c r="T502" s="148"/>
      <c r="U502" s="148"/>
      <c r="V502" s="148"/>
      <c r="W502" s="148"/>
      <c r="X502" s="148"/>
      <c r="Y502" s="148"/>
      <c r="Z502" s="148"/>
    </row>
    <row r="503" spans="1:26" ht="17.25" x14ac:dyDescent="0.4">
      <c r="A503" s="148"/>
      <c r="B503" s="148"/>
      <c r="C503" s="148"/>
      <c r="D503" s="148"/>
      <c r="E503" s="148"/>
      <c r="F503" s="148"/>
      <c r="G503" s="148"/>
      <c r="H503" s="148"/>
      <c r="I503" s="148"/>
      <c r="J503" s="148"/>
      <c r="K503" s="148"/>
      <c r="L503" s="155"/>
      <c r="M503" s="148"/>
      <c r="N503" s="148"/>
      <c r="O503" s="148"/>
      <c r="P503" s="148"/>
      <c r="Q503" s="148"/>
      <c r="R503" s="148"/>
      <c r="S503" s="148"/>
      <c r="T503" s="148"/>
      <c r="U503" s="148"/>
      <c r="V503" s="148"/>
      <c r="W503" s="148"/>
      <c r="X503" s="148"/>
      <c r="Y503" s="148"/>
      <c r="Z503" s="148"/>
    </row>
    <row r="504" spans="1:26" ht="17.25" x14ac:dyDescent="0.4">
      <c r="A504" s="148"/>
      <c r="B504" s="148"/>
      <c r="C504" s="148"/>
      <c r="D504" s="148"/>
      <c r="E504" s="148"/>
      <c r="F504" s="148"/>
      <c r="G504" s="148"/>
      <c r="H504" s="148"/>
      <c r="I504" s="148"/>
      <c r="J504" s="148"/>
      <c r="K504" s="148"/>
      <c r="L504" s="155"/>
      <c r="M504" s="148"/>
      <c r="N504" s="148"/>
      <c r="O504" s="148"/>
      <c r="P504" s="148"/>
      <c r="Q504" s="148"/>
      <c r="R504" s="148"/>
      <c r="S504" s="148"/>
      <c r="T504" s="148"/>
      <c r="U504" s="148"/>
      <c r="V504" s="148"/>
      <c r="W504" s="148"/>
      <c r="X504" s="148"/>
      <c r="Y504" s="148"/>
      <c r="Z504" s="148"/>
    </row>
    <row r="505" spans="1:26" ht="17.25" x14ac:dyDescent="0.4">
      <c r="A505" s="148"/>
      <c r="B505" s="148"/>
      <c r="C505" s="148"/>
      <c r="D505" s="148"/>
      <c r="E505" s="148"/>
      <c r="F505" s="148"/>
      <c r="G505" s="148"/>
      <c r="H505" s="148"/>
      <c r="I505" s="148"/>
      <c r="J505" s="148"/>
      <c r="K505" s="148"/>
      <c r="L505" s="155"/>
      <c r="M505" s="148"/>
      <c r="N505" s="148"/>
      <c r="O505" s="148"/>
      <c r="P505" s="148"/>
      <c r="Q505" s="148"/>
      <c r="R505" s="148"/>
      <c r="S505" s="148"/>
      <c r="T505" s="148"/>
      <c r="U505" s="148"/>
      <c r="V505" s="148"/>
      <c r="W505" s="148"/>
      <c r="X505" s="148"/>
      <c r="Y505" s="148"/>
      <c r="Z505" s="148"/>
    </row>
    <row r="506" spans="1:26" ht="17.25" x14ac:dyDescent="0.4">
      <c r="A506" s="148"/>
      <c r="B506" s="148"/>
      <c r="C506" s="148"/>
      <c r="D506" s="148"/>
      <c r="E506" s="148"/>
      <c r="F506" s="148"/>
      <c r="G506" s="148"/>
      <c r="H506" s="148"/>
      <c r="I506" s="148"/>
      <c r="J506" s="148"/>
      <c r="K506" s="148"/>
      <c r="L506" s="155"/>
      <c r="M506" s="148"/>
      <c r="N506" s="148"/>
      <c r="O506" s="148"/>
      <c r="P506" s="148"/>
      <c r="Q506" s="148"/>
      <c r="R506" s="148"/>
      <c r="S506" s="148"/>
      <c r="T506" s="148"/>
      <c r="U506" s="148"/>
      <c r="V506" s="148"/>
      <c r="W506" s="148"/>
      <c r="X506" s="148"/>
      <c r="Y506" s="148"/>
      <c r="Z506" s="148"/>
    </row>
    <row r="507" spans="1:26" ht="17.25" x14ac:dyDescent="0.4">
      <c r="A507" s="148"/>
      <c r="B507" s="148"/>
      <c r="C507" s="148"/>
      <c r="D507" s="148"/>
      <c r="E507" s="148"/>
      <c r="F507" s="148"/>
      <c r="G507" s="148"/>
      <c r="H507" s="148"/>
      <c r="I507" s="148"/>
      <c r="J507" s="148"/>
      <c r="K507" s="148"/>
      <c r="L507" s="155"/>
      <c r="M507" s="148"/>
      <c r="N507" s="148"/>
      <c r="O507" s="148"/>
      <c r="P507" s="148"/>
      <c r="Q507" s="148"/>
      <c r="R507" s="148"/>
      <c r="S507" s="148"/>
      <c r="T507" s="148"/>
      <c r="U507" s="148"/>
      <c r="V507" s="148"/>
      <c r="W507" s="148"/>
      <c r="X507" s="148"/>
      <c r="Y507" s="148"/>
      <c r="Z507" s="148"/>
    </row>
    <row r="508" spans="1:26" ht="17.25" x14ac:dyDescent="0.4">
      <c r="A508" s="148"/>
      <c r="B508" s="148"/>
      <c r="C508" s="148"/>
      <c r="D508" s="148"/>
      <c r="E508" s="148"/>
      <c r="F508" s="148"/>
      <c r="G508" s="148"/>
      <c r="H508" s="148"/>
      <c r="I508" s="148"/>
      <c r="J508" s="148"/>
      <c r="K508" s="148"/>
      <c r="L508" s="155"/>
      <c r="M508" s="148"/>
      <c r="N508" s="148"/>
      <c r="O508" s="148"/>
      <c r="P508" s="148"/>
      <c r="Q508" s="148"/>
      <c r="R508" s="148"/>
      <c r="S508" s="148"/>
      <c r="T508" s="148"/>
      <c r="U508" s="148"/>
      <c r="V508" s="148"/>
      <c r="W508" s="148"/>
      <c r="X508" s="148"/>
      <c r="Y508" s="148"/>
      <c r="Z508" s="148"/>
    </row>
    <row r="509" spans="1:26" ht="17.25" x14ac:dyDescent="0.4">
      <c r="A509" s="148"/>
      <c r="B509" s="148"/>
      <c r="C509" s="148"/>
      <c r="D509" s="148"/>
      <c r="E509" s="148"/>
      <c r="F509" s="148"/>
      <c r="G509" s="148"/>
      <c r="H509" s="148"/>
      <c r="I509" s="148"/>
      <c r="J509" s="148"/>
      <c r="K509" s="148"/>
      <c r="L509" s="155"/>
      <c r="M509" s="148"/>
      <c r="N509" s="148"/>
      <c r="O509" s="148"/>
      <c r="P509" s="148"/>
      <c r="Q509" s="148"/>
      <c r="R509" s="148"/>
      <c r="S509" s="148"/>
      <c r="T509" s="148"/>
      <c r="U509" s="148"/>
      <c r="V509" s="148"/>
      <c r="W509" s="148"/>
      <c r="X509" s="148"/>
      <c r="Y509" s="148"/>
      <c r="Z509" s="148"/>
    </row>
    <row r="510" spans="1:26" ht="17.25" x14ac:dyDescent="0.4">
      <c r="A510" s="148"/>
      <c r="B510" s="148"/>
      <c r="C510" s="148"/>
      <c r="D510" s="148"/>
      <c r="E510" s="148"/>
      <c r="F510" s="148"/>
      <c r="G510" s="148"/>
      <c r="H510" s="148"/>
      <c r="I510" s="148"/>
      <c r="J510" s="148"/>
      <c r="K510" s="148"/>
      <c r="L510" s="155"/>
      <c r="M510" s="148"/>
      <c r="N510" s="148"/>
      <c r="O510" s="148"/>
      <c r="P510" s="148"/>
      <c r="Q510" s="148"/>
      <c r="R510" s="148"/>
      <c r="S510" s="148"/>
      <c r="T510" s="148"/>
      <c r="U510" s="148"/>
      <c r="V510" s="148"/>
      <c r="W510" s="148"/>
      <c r="X510" s="148"/>
      <c r="Y510" s="148"/>
      <c r="Z510" s="148"/>
    </row>
    <row r="511" spans="1:26" ht="17.25" x14ac:dyDescent="0.4">
      <c r="A511" s="148"/>
      <c r="B511" s="148"/>
      <c r="C511" s="148"/>
      <c r="D511" s="148"/>
      <c r="E511" s="148"/>
      <c r="F511" s="148"/>
      <c r="G511" s="148"/>
      <c r="H511" s="148"/>
      <c r="I511" s="148"/>
      <c r="J511" s="148"/>
      <c r="K511" s="148"/>
      <c r="L511" s="155"/>
      <c r="M511" s="148"/>
      <c r="N511" s="148"/>
      <c r="O511" s="148"/>
      <c r="P511" s="148"/>
      <c r="Q511" s="148"/>
      <c r="R511" s="148"/>
      <c r="S511" s="148"/>
      <c r="T511" s="148"/>
      <c r="U511" s="148"/>
      <c r="V511" s="148"/>
      <c r="W511" s="148"/>
      <c r="X511" s="148"/>
      <c r="Y511" s="148"/>
      <c r="Z511" s="148"/>
    </row>
    <row r="512" spans="1:26" ht="17.25" x14ac:dyDescent="0.4">
      <c r="A512" s="148"/>
      <c r="B512" s="148"/>
      <c r="C512" s="148"/>
      <c r="D512" s="148"/>
      <c r="E512" s="148"/>
      <c r="F512" s="148"/>
      <c r="G512" s="148"/>
      <c r="H512" s="148"/>
      <c r="I512" s="148"/>
      <c r="J512" s="148"/>
      <c r="K512" s="148"/>
      <c r="L512" s="155"/>
      <c r="M512" s="148"/>
      <c r="N512" s="148"/>
      <c r="O512" s="148"/>
      <c r="P512" s="148"/>
      <c r="Q512" s="148"/>
      <c r="R512" s="148"/>
      <c r="S512" s="148"/>
      <c r="T512" s="148"/>
      <c r="U512" s="148"/>
      <c r="V512" s="148"/>
      <c r="W512" s="148"/>
      <c r="X512" s="148"/>
      <c r="Y512" s="148"/>
      <c r="Z512" s="148"/>
    </row>
    <row r="513" spans="1:26" ht="17.25" x14ac:dyDescent="0.4">
      <c r="A513" s="148"/>
      <c r="B513" s="148"/>
      <c r="C513" s="148"/>
      <c r="D513" s="148"/>
      <c r="E513" s="148"/>
      <c r="F513" s="148"/>
      <c r="G513" s="148"/>
      <c r="H513" s="148"/>
      <c r="I513" s="148"/>
      <c r="J513" s="148"/>
      <c r="K513" s="148"/>
      <c r="L513" s="155"/>
      <c r="M513" s="148"/>
      <c r="N513" s="148"/>
      <c r="O513" s="148"/>
      <c r="P513" s="148"/>
      <c r="Q513" s="148"/>
      <c r="R513" s="148"/>
      <c r="S513" s="148"/>
      <c r="T513" s="148"/>
      <c r="U513" s="148"/>
      <c r="V513" s="148"/>
      <c r="W513" s="148"/>
      <c r="X513" s="148"/>
      <c r="Y513" s="148"/>
      <c r="Z513" s="148"/>
    </row>
    <row r="514" spans="1:26" ht="17.25" x14ac:dyDescent="0.4">
      <c r="A514" s="148"/>
      <c r="B514" s="148"/>
      <c r="C514" s="148"/>
      <c r="D514" s="148"/>
      <c r="E514" s="148"/>
      <c r="F514" s="148"/>
      <c r="G514" s="148"/>
      <c r="H514" s="148"/>
      <c r="I514" s="148"/>
      <c r="J514" s="148"/>
      <c r="K514" s="148"/>
      <c r="L514" s="155"/>
      <c r="M514" s="148"/>
      <c r="N514" s="148"/>
      <c r="O514" s="148"/>
      <c r="P514" s="148"/>
      <c r="Q514" s="148"/>
      <c r="R514" s="148"/>
      <c r="S514" s="148"/>
      <c r="T514" s="148"/>
      <c r="U514" s="148"/>
      <c r="V514" s="148"/>
      <c r="W514" s="148"/>
      <c r="X514" s="148"/>
      <c r="Y514" s="148"/>
      <c r="Z514" s="148"/>
    </row>
    <row r="515" spans="1:26" ht="17.25" x14ac:dyDescent="0.4">
      <c r="A515" s="148"/>
      <c r="B515" s="148"/>
      <c r="C515" s="148"/>
      <c r="D515" s="148"/>
      <c r="E515" s="148"/>
      <c r="F515" s="148"/>
      <c r="G515" s="148"/>
      <c r="H515" s="148"/>
      <c r="I515" s="148"/>
      <c r="J515" s="148"/>
      <c r="K515" s="148"/>
      <c r="L515" s="155"/>
      <c r="M515" s="148"/>
      <c r="N515" s="148"/>
      <c r="O515" s="148"/>
      <c r="P515" s="148"/>
      <c r="Q515" s="148"/>
      <c r="R515" s="148"/>
      <c r="S515" s="148"/>
      <c r="T515" s="148"/>
      <c r="U515" s="148"/>
      <c r="V515" s="148"/>
      <c r="W515" s="148"/>
      <c r="X515" s="148"/>
      <c r="Y515" s="148"/>
      <c r="Z515" s="148"/>
    </row>
    <row r="516" spans="1:26" ht="17.25" x14ac:dyDescent="0.4">
      <c r="A516" s="148"/>
      <c r="B516" s="148"/>
      <c r="C516" s="148"/>
      <c r="D516" s="148"/>
      <c r="E516" s="148"/>
      <c r="F516" s="148"/>
      <c r="G516" s="148"/>
      <c r="H516" s="148"/>
      <c r="I516" s="148"/>
      <c r="J516" s="148"/>
      <c r="K516" s="148"/>
      <c r="L516" s="155"/>
      <c r="M516" s="148"/>
      <c r="N516" s="148"/>
      <c r="O516" s="148"/>
      <c r="P516" s="148"/>
      <c r="Q516" s="148"/>
      <c r="R516" s="148"/>
      <c r="S516" s="148"/>
      <c r="T516" s="148"/>
      <c r="U516" s="148"/>
      <c r="V516" s="148"/>
      <c r="W516" s="148"/>
      <c r="X516" s="148"/>
      <c r="Y516" s="148"/>
      <c r="Z516" s="148"/>
    </row>
    <row r="517" spans="1:26" ht="17.25" x14ac:dyDescent="0.4">
      <c r="A517" s="148"/>
      <c r="B517" s="148"/>
      <c r="C517" s="148"/>
      <c r="D517" s="148"/>
      <c r="E517" s="148"/>
      <c r="F517" s="148"/>
      <c r="G517" s="148"/>
      <c r="H517" s="148"/>
      <c r="I517" s="148"/>
      <c r="J517" s="148"/>
      <c r="K517" s="148"/>
      <c r="L517" s="155"/>
      <c r="M517" s="148"/>
      <c r="N517" s="148"/>
      <c r="O517" s="148"/>
      <c r="P517" s="148"/>
      <c r="Q517" s="148"/>
      <c r="R517" s="148"/>
      <c r="S517" s="148"/>
      <c r="T517" s="148"/>
      <c r="U517" s="148"/>
      <c r="V517" s="148"/>
      <c r="W517" s="148"/>
      <c r="X517" s="148"/>
      <c r="Y517" s="148"/>
      <c r="Z517" s="148"/>
    </row>
    <row r="518" spans="1:26" ht="17.25" x14ac:dyDescent="0.4">
      <c r="A518" s="148"/>
      <c r="B518" s="148"/>
      <c r="C518" s="148"/>
      <c r="D518" s="148"/>
      <c r="E518" s="148"/>
      <c r="F518" s="148"/>
      <c r="G518" s="148"/>
      <c r="H518" s="148"/>
      <c r="I518" s="148"/>
      <c r="J518" s="148"/>
      <c r="K518" s="148"/>
      <c r="L518" s="155"/>
      <c r="M518" s="148"/>
      <c r="N518" s="148"/>
      <c r="O518" s="148"/>
      <c r="P518" s="148"/>
      <c r="Q518" s="148"/>
      <c r="R518" s="148"/>
      <c r="S518" s="148"/>
      <c r="T518" s="148"/>
      <c r="U518" s="148"/>
      <c r="V518" s="148"/>
      <c r="W518" s="148"/>
      <c r="X518" s="148"/>
      <c r="Y518" s="148"/>
      <c r="Z518" s="148"/>
    </row>
    <row r="519" spans="1:26" ht="17.25" x14ac:dyDescent="0.4">
      <c r="A519" s="148"/>
      <c r="B519" s="148"/>
      <c r="C519" s="148"/>
      <c r="D519" s="148"/>
      <c r="E519" s="148"/>
      <c r="F519" s="148"/>
      <c r="G519" s="148"/>
      <c r="H519" s="148"/>
      <c r="I519" s="148"/>
      <c r="J519" s="148"/>
      <c r="K519" s="148"/>
      <c r="L519" s="155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  <c r="Z519" s="148"/>
    </row>
    <row r="520" spans="1:26" ht="17.25" x14ac:dyDescent="0.4">
      <c r="A520" s="148"/>
      <c r="B520" s="148"/>
      <c r="C520" s="148"/>
      <c r="D520" s="148"/>
      <c r="E520" s="148"/>
      <c r="F520" s="148"/>
      <c r="G520" s="148"/>
      <c r="H520" s="148"/>
      <c r="I520" s="148"/>
      <c r="J520" s="148"/>
      <c r="K520" s="148"/>
      <c r="L520" s="155"/>
      <c r="M520" s="148"/>
      <c r="N520" s="148"/>
      <c r="O520" s="148"/>
      <c r="P520" s="148"/>
      <c r="Q520" s="148"/>
      <c r="R520" s="148"/>
      <c r="S520" s="148"/>
      <c r="T520" s="148"/>
      <c r="U520" s="148"/>
      <c r="V520" s="148"/>
      <c r="W520" s="148"/>
      <c r="X520" s="148"/>
      <c r="Y520" s="148"/>
      <c r="Z520" s="148"/>
    </row>
    <row r="521" spans="1:26" ht="17.25" x14ac:dyDescent="0.4">
      <c r="A521" s="148"/>
      <c r="B521" s="148"/>
      <c r="C521" s="148"/>
      <c r="D521" s="148"/>
      <c r="E521" s="148"/>
      <c r="F521" s="148"/>
      <c r="G521" s="148"/>
      <c r="H521" s="148"/>
      <c r="I521" s="148"/>
      <c r="J521" s="148"/>
      <c r="K521" s="148"/>
      <c r="L521" s="155"/>
      <c r="M521" s="148"/>
      <c r="N521" s="148"/>
      <c r="O521" s="148"/>
      <c r="P521" s="148"/>
      <c r="Q521" s="148"/>
      <c r="R521" s="148"/>
      <c r="S521" s="148"/>
      <c r="T521" s="148"/>
      <c r="U521" s="148"/>
      <c r="V521" s="148"/>
      <c r="W521" s="148"/>
      <c r="X521" s="148"/>
      <c r="Y521" s="148"/>
      <c r="Z521" s="148"/>
    </row>
    <row r="522" spans="1:26" ht="17.25" x14ac:dyDescent="0.4">
      <c r="A522" s="148"/>
      <c r="B522" s="148"/>
      <c r="C522" s="148"/>
      <c r="D522" s="148"/>
      <c r="E522" s="148"/>
      <c r="F522" s="148"/>
      <c r="G522" s="148"/>
      <c r="H522" s="148"/>
      <c r="I522" s="148"/>
      <c r="J522" s="148"/>
      <c r="K522" s="148"/>
      <c r="L522" s="155"/>
      <c r="M522" s="148"/>
      <c r="N522" s="148"/>
      <c r="O522" s="148"/>
      <c r="P522" s="148"/>
      <c r="Q522" s="148"/>
      <c r="R522" s="148"/>
      <c r="S522" s="148"/>
      <c r="T522" s="148"/>
      <c r="U522" s="148"/>
      <c r="V522" s="148"/>
      <c r="W522" s="148"/>
      <c r="X522" s="148"/>
      <c r="Y522" s="148"/>
      <c r="Z522" s="148"/>
    </row>
    <row r="523" spans="1:26" ht="17.25" x14ac:dyDescent="0.4">
      <c r="A523" s="148"/>
      <c r="B523" s="148"/>
      <c r="C523" s="148"/>
      <c r="D523" s="148"/>
      <c r="E523" s="148"/>
      <c r="F523" s="148"/>
      <c r="G523" s="148"/>
      <c r="H523" s="148"/>
      <c r="I523" s="148"/>
      <c r="J523" s="148"/>
      <c r="K523" s="148"/>
      <c r="L523" s="155"/>
      <c r="M523" s="148"/>
      <c r="N523" s="148"/>
      <c r="O523" s="148"/>
      <c r="P523" s="148"/>
      <c r="Q523" s="148"/>
      <c r="R523" s="148"/>
      <c r="S523" s="148"/>
      <c r="T523" s="148"/>
      <c r="U523" s="148"/>
      <c r="V523" s="148"/>
      <c r="W523" s="148"/>
      <c r="X523" s="148"/>
      <c r="Y523" s="148"/>
      <c r="Z523" s="148"/>
    </row>
    <row r="524" spans="1:26" ht="17.25" x14ac:dyDescent="0.4">
      <c r="A524" s="148"/>
      <c r="B524" s="148"/>
      <c r="C524" s="148"/>
      <c r="D524" s="148"/>
      <c r="E524" s="148"/>
      <c r="F524" s="148"/>
      <c r="G524" s="148"/>
      <c r="H524" s="148"/>
      <c r="I524" s="148"/>
      <c r="J524" s="148"/>
      <c r="K524" s="148"/>
      <c r="L524" s="155"/>
      <c r="M524" s="148"/>
      <c r="N524" s="148"/>
      <c r="O524" s="148"/>
      <c r="P524" s="148"/>
      <c r="Q524" s="148"/>
      <c r="R524" s="148"/>
      <c r="S524" s="148"/>
      <c r="T524" s="148"/>
      <c r="U524" s="148"/>
      <c r="V524" s="148"/>
      <c r="W524" s="148"/>
      <c r="X524" s="148"/>
      <c r="Y524" s="148"/>
      <c r="Z524" s="148"/>
    </row>
    <row r="525" spans="1:26" ht="17.25" x14ac:dyDescent="0.4">
      <c r="A525" s="148"/>
      <c r="B525" s="148"/>
      <c r="C525" s="148"/>
      <c r="D525" s="148"/>
      <c r="E525" s="148"/>
      <c r="F525" s="148"/>
      <c r="G525" s="148"/>
      <c r="H525" s="148"/>
      <c r="I525" s="148"/>
      <c r="J525" s="148"/>
      <c r="K525" s="148"/>
      <c r="L525" s="155"/>
      <c r="M525" s="148"/>
      <c r="N525" s="148"/>
      <c r="O525" s="148"/>
      <c r="P525" s="148"/>
      <c r="Q525" s="148"/>
      <c r="R525" s="148"/>
      <c r="S525" s="148"/>
      <c r="T525" s="148"/>
      <c r="U525" s="148"/>
      <c r="V525" s="148"/>
      <c r="W525" s="148"/>
      <c r="X525" s="148"/>
      <c r="Y525" s="148"/>
      <c r="Z525" s="148"/>
    </row>
    <row r="526" spans="1:26" ht="17.25" x14ac:dyDescent="0.4">
      <c r="A526" s="148"/>
      <c r="B526" s="148"/>
      <c r="C526" s="148"/>
      <c r="D526" s="148"/>
      <c r="E526" s="148"/>
      <c r="F526" s="148"/>
      <c r="G526" s="148"/>
      <c r="H526" s="148"/>
      <c r="I526" s="148"/>
      <c r="J526" s="148"/>
      <c r="K526" s="148"/>
      <c r="L526" s="155"/>
      <c r="M526" s="148"/>
      <c r="N526" s="148"/>
      <c r="O526" s="148"/>
      <c r="P526" s="148"/>
      <c r="Q526" s="148"/>
      <c r="R526" s="148"/>
      <c r="S526" s="148"/>
      <c r="T526" s="148"/>
      <c r="U526" s="148"/>
      <c r="V526" s="148"/>
      <c r="W526" s="148"/>
      <c r="X526" s="148"/>
      <c r="Y526" s="148"/>
      <c r="Z526" s="148"/>
    </row>
    <row r="527" spans="1:26" ht="17.25" x14ac:dyDescent="0.4">
      <c r="A527" s="148"/>
      <c r="B527" s="148"/>
      <c r="C527" s="148"/>
      <c r="D527" s="148"/>
      <c r="E527" s="148"/>
      <c r="F527" s="148"/>
      <c r="G527" s="148"/>
      <c r="H527" s="148"/>
      <c r="I527" s="148"/>
      <c r="J527" s="148"/>
      <c r="K527" s="148"/>
      <c r="L527" s="155"/>
      <c r="M527" s="148"/>
      <c r="N527" s="148"/>
      <c r="O527" s="148"/>
      <c r="P527" s="148"/>
      <c r="Q527" s="148"/>
      <c r="R527" s="148"/>
      <c r="S527" s="148"/>
      <c r="T527" s="148"/>
      <c r="U527" s="148"/>
      <c r="V527" s="148"/>
      <c r="W527" s="148"/>
      <c r="X527" s="148"/>
      <c r="Y527" s="148"/>
      <c r="Z527" s="148"/>
    </row>
    <row r="528" spans="1:26" ht="17.25" x14ac:dyDescent="0.4">
      <c r="A528" s="148"/>
      <c r="B528" s="148"/>
      <c r="C528" s="148"/>
      <c r="D528" s="148"/>
      <c r="E528" s="148"/>
      <c r="F528" s="148"/>
      <c r="G528" s="148"/>
      <c r="H528" s="148"/>
      <c r="I528" s="148"/>
      <c r="J528" s="148"/>
      <c r="K528" s="148"/>
      <c r="L528" s="155"/>
      <c r="M528" s="148"/>
      <c r="N528" s="148"/>
      <c r="O528" s="148"/>
      <c r="P528" s="148"/>
      <c r="Q528" s="148"/>
      <c r="R528" s="148"/>
      <c r="S528" s="148"/>
      <c r="T528" s="148"/>
      <c r="U528" s="148"/>
      <c r="V528" s="148"/>
      <c r="W528" s="148"/>
      <c r="X528" s="148"/>
      <c r="Y528" s="148"/>
      <c r="Z528" s="148"/>
    </row>
    <row r="529" spans="1:26" ht="17.25" x14ac:dyDescent="0.4">
      <c r="A529" s="148"/>
      <c r="B529" s="148"/>
      <c r="C529" s="148"/>
      <c r="D529" s="148"/>
      <c r="E529" s="148"/>
      <c r="F529" s="148"/>
      <c r="G529" s="148"/>
      <c r="H529" s="148"/>
      <c r="I529" s="148"/>
      <c r="J529" s="148"/>
      <c r="K529" s="148"/>
      <c r="L529" s="155"/>
      <c r="M529" s="148"/>
      <c r="N529" s="148"/>
      <c r="O529" s="148"/>
      <c r="P529" s="148"/>
      <c r="Q529" s="148"/>
      <c r="R529" s="148"/>
      <c r="S529" s="148"/>
      <c r="T529" s="148"/>
      <c r="U529" s="148"/>
      <c r="V529" s="148"/>
      <c r="W529" s="148"/>
      <c r="X529" s="148"/>
      <c r="Y529" s="148"/>
      <c r="Z529" s="148"/>
    </row>
    <row r="530" spans="1:26" ht="17.25" x14ac:dyDescent="0.4">
      <c r="A530" s="148"/>
      <c r="B530" s="148"/>
      <c r="C530" s="148"/>
      <c r="D530" s="148"/>
      <c r="E530" s="148"/>
      <c r="F530" s="148"/>
      <c r="G530" s="148"/>
      <c r="H530" s="148"/>
      <c r="I530" s="148"/>
      <c r="J530" s="148"/>
      <c r="K530" s="148"/>
      <c r="L530" s="155"/>
      <c r="M530" s="148"/>
      <c r="N530" s="148"/>
      <c r="O530" s="148"/>
      <c r="P530" s="148"/>
      <c r="Q530" s="148"/>
      <c r="R530" s="148"/>
      <c r="S530" s="148"/>
      <c r="T530" s="148"/>
      <c r="U530" s="148"/>
      <c r="V530" s="148"/>
      <c r="W530" s="148"/>
      <c r="X530" s="148"/>
      <c r="Y530" s="148"/>
      <c r="Z530" s="148"/>
    </row>
    <row r="531" spans="1:26" ht="17.25" x14ac:dyDescent="0.4">
      <c r="A531" s="148"/>
      <c r="B531" s="148"/>
      <c r="C531" s="148"/>
      <c r="D531" s="148"/>
      <c r="E531" s="148"/>
      <c r="F531" s="148"/>
      <c r="G531" s="148"/>
      <c r="H531" s="148"/>
      <c r="I531" s="148"/>
      <c r="J531" s="148"/>
      <c r="K531" s="148"/>
      <c r="L531" s="155"/>
      <c r="M531" s="148"/>
      <c r="N531" s="148"/>
      <c r="O531" s="148"/>
      <c r="P531" s="148"/>
      <c r="Q531" s="148"/>
      <c r="R531" s="148"/>
      <c r="S531" s="148"/>
      <c r="T531" s="148"/>
      <c r="U531" s="148"/>
      <c r="V531" s="148"/>
      <c r="W531" s="148"/>
      <c r="X531" s="148"/>
      <c r="Y531" s="148"/>
      <c r="Z531" s="148"/>
    </row>
    <row r="532" spans="1:26" ht="17.25" x14ac:dyDescent="0.4">
      <c r="A532" s="148"/>
      <c r="B532" s="148"/>
      <c r="C532" s="148"/>
      <c r="D532" s="148"/>
      <c r="E532" s="148"/>
      <c r="F532" s="148"/>
      <c r="G532" s="148"/>
      <c r="H532" s="148"/>
      <c r="I532" s="148"/>
      <c r="J532" s="148"/>
      <c r="K532" s="148"/>
      <c r="L532" s="155"/>
      <c r="M532" s="148"/>
      <c r="N532" s="148"/>
      <c r="O532" s="148"/>
      <c r="P532" s="148"/>
      <c r="Q532" s="148"/>
      <c r="R532" s="148"/>
      <c r="S532" s="148"/>
      <c r="T532" s="148"/>
      <c r="U532" s="148"/>
      <c r="V532" s="148"/>
      <c r="W532" s="148"/>
      <c r="X532" s="148"/>
      <c r="Y532" s="148"/>
      <c r="Z532" s="148"/>
    </row>
    <row r="533" spans="1:26" ht="17.25" x14ac:dyDescent="0.4">
      <c r="A533" s="148"/>
      <c r="B533" s="148"/>
      <c r="C533" s="148"/>
      <c r="D533" s="148"/>
      <c r="E533" s="148"/>
      <c r="F533" s="148"/>
      <c r="G533" s="148"/>
      <c r="H533" s="148"/>
      <c r="I533" s="148"/>
      <c r="J533" s="148"/>
      <c r="K533" s="148"/>
      <c r="L533" s="155"/>
      <c r="M533" s="148"/>
      <c r="N533" s="148"/>
      <c r="O533" s="148"/>
      <c r="P533" s="148"/>
      <c r="Q533" s="148"/>
      <c r="R533" s="148"/>
      <c r="S533" s="148"/>
      <c r="T533" s="148"/>
      <c r="U533" s="148"/>
      <c r="V533" s="148"/>
      <c r="W533" s="148"/>
      <c r="X533" s="148"/>
      <c r="Y533" s="148"/>
      <c r="Z533" s="148"/>
    </row>
    <row r="534" spans="1:26" ht="17.25" x14ac:dyDescent="0.4">
      <c r="A534" s="148"/>
      <c r="B534" s="148"/>
      <c r="C534" s="148"/>
      <c r="D534" s="148"/>
      <c r="E534" s="148"/>
      <c r="F534" s="148"/>
      <c r="G534" s="148"/>
      <c r="H534" s="148"/>
      <c r="I534" s="148"/>
      <c r="J534" s="148"/>
      <c r="K534" s="148"/>
      <c r="L534" s="155"/>
      <c r="M534" s="148"/>
      <c r="N534" s="148"/>
      <c r="O534" s="148"/>
      <c r="P534" s="148"/>
      <c r="Q534" s="148"/>
      <c r="R534" s="148"/>
      <c r="S534" s="148"/>
      <c r="T534" s="148"/>
      <c r="U534" s="148"/>
      <c r="V534" s="148"/>
      <c r="W534" s="148"/>
      <c r="X534" s="148"/>
      <c r="Y534" s="148"/>
      <c r="Z534" s="148"/>
    </row>
    <row r="535" spans="1:26" ht="17.25" x14ac:dyDescent="0.4">
      <c r="A535" s="148"/>
      <c r="B535" s="148"/>
      <c r="C535" s="148"/>
      <c r="D535" s="148"/>
      <c r="E535" s="148"/>
      <c r="F535" s="148"/>
      <c r="G535" s="148"/>
      <c r="H535" s="148"/>
      <c r="I535" s="148"/>
      <c r="J535" s="148"/>
      <c r="K535" s="148"/>
      <c r="L535" s="155"/>
      <c r="M535" s="148"/>
      <c r="N535" s="148"/>
      <c r="O535" s="148"/>
      <c r="P535" s="148"/>
      <c r="Q535" s="148"/>
      <c r="R535" s="148"/>
      <c r="S535" s="148"/>
      <c r="T535" s="148"/>
      <c r="U535" s="148"/>
      <c r="V535" s="148"/>
      <c r="W535" s="148"/>
      <c r="X535" s="148"/>
      <c r="Y535" s="148"/>
      <c r="Z535" s="148"/>
    </row>
    <row r="536" spans="1:26" ht="17.25" x14ac:dyDescent="0.4">
      <c r="A536" s="148"/>
      <c r="B536" s="148"/>
      <c r="C536" s="148"/>
      <c r="D536" s="148"/>
      <c r="E536" s="148"/>
      <c r="F536" s="148"/>
      <c r="G536" s="148"/>
      <c r="H536" s="148"/>
      <c r="I536" s="148"/>
      <c r="J536" s="148"/>
      <c r="K536" s="148"/>
      <c r="L536" s="155"/>
      <c r="M536" s="148"/>
      <c r="N536" s="148"/>
      <c r="O536" s="148"/>
      <c r="P536" s="148"/>
      <c r="Q536" s="148"/>
      <c r="R536" s="148"/>
      <c r="S536" s="148"/>
      <c r="T536" s="148"/>
      <c r="U536" s="148"/>
      <c r="V536" s="148"/>
      <c r="W536" s="148"/>
      <c r="X536" s="148"/>
      <c r="Y536" s="148"/>
      <c r="Z536" s="148"/>
    </row>
    <row r="537" spans="1:26" ht="17.25" x14ac:dyDescent="0.4">
      <c r="A537" s="148"/>
      <c r="B537" s="148"/>
      <c r="C537" s="148"/>
      <c r="D537" s="148"/>
      <c r="E537" s="148"/>
      <c r="F537" s="148"/>
      <c r="G537" s="148"/>
      <c r="H537" s="148"/>
      <c r="I537" s="148"/>
      <c r="J537" s="148"/>
      <c r="K537" s="148"/>
      <c r="L537" s="155"/>
      <c r="M537" s="148"/>
      <c r="N537" s="148"/>
      <c r="O537" s="148"/>
      <c r="P537" s="148"/>
      <c r="Q537" s="148"/>
      <c r="R537" s="148"/>
      <c r="S537" s="148"/>
      <c r="T537" s="148"/>
      <c r="U537" s="148"/>
      <c r="V537" s="148"/>
      <c r="W537" s="148"/>
      <c r="X537" s="148"/>
      <c r="Y537" s="148"/>
      <c r="Z537" s="148"/>
    </row>
    <row r="538" spans="1:26" ht="17.25" x14ac:dyDescent="0.4">
      <c r="A538" s="148"/>
      <c r="B538" s="148"/>
      <c r="C538" s="148"/>
      <c r="D538" s="148"/>
      <c r="E538" s="148"/>
      <c r="F538" s="148"/>
      <c r="G538" s="148"/>
      <c r="H538" s="148"/>
      <c r="I538" s="148"/>
      <c r="J538" s="148"/>
      <c r="K538" s="148"/>
      <c r="L538" s="155"/>
      <c r="M538" s="148"/>
      <c r="N538" s="148"/>
      <c r="O538" s="148"/>
      <c r="P538" s="148"/>
      <c r="Q538" s="148"/>
      <c r="R538" s="148"/>
      <c r="S538" s="148"/>
      <c r="T538" s="148"/>
      <c r="U538" s="148"/>
      <c r="V538" s="148"/>
      <c r="W538" s="148"/>
      <c r="X538" s="148"/>
      <c r="Y538" s="148"/>
      <c r="Z538" s="148"/>
    </row>
    <row r="539" spans="1:26" ht="17.25" x14ac:dyDescent="0.4">
      <c r="A539" s="148"/>
      <c r="B539" s="148"/>
      <c r="C539" s="148"/>
      <c r="D539" s="148"/>
      <c r="E539" s="148"/>
      <c r="F539" s="148"/>
      <c r="G539" s="148"/>
      <c r="H539" s="148"/>
      <c r="I539" s="148"/>
      <c r="J539" s="148"/>
      <c r="K539" s="148"/>
      <c r="L539" s="155"/>
      <c r="M539" s="148"/>
      <c r="N539" s="148"/>
      <c r="O539" s="148"/>
      <c r="P539" s="148"/>
      <c r="Q539" s="148"/>
      <c r="R539" s="148"/>
      <c r="S539" s="148"/>
      <c r="T539" s="148"/>
      <c r="U539" s="148"/>
      <c r="V539" s="148"/>
      <c r="W539" s="148"/>
      <c r="X539" s="148"/>
      <c r="Y539" s="148"/>
      <c r="Z539" s="148"/>
    </row>
    <row r="540" spans="1:26" ht="17.25" x14ac:dyDescent="0.4">
      <c r="A540" s="148"/>
      <c r="B540" s="148"/>
      <c r="C540" s="148"/>
      <c r="D540" s="148"/>
      <c r="E540" s="148"/>
      <c r="F540" s="148"/>
      <c r="G540" s="148"/>
      <c r="H540" s="148"/>
      <c r="I540" s="148"/>
      <c r="J540" s="148"/>
      <c r="K540" s="148"/>
      <c r="L540" s="155"/>
      <c r="M540" s="148"/>
      <c r="N540" s="148"/>
      <c r="O540" s="148"/>
      <c r="P540" s="148"/>
      <c r="Q540" s="148"/>
      <c r="R540" s="148"/>
      <c r="S540" s="148"/>
      <c r="T540" s="148"/>
      <c r="U540" s="148"/>
      <c r="V540" s="148"/>
      <c r="W540" s="148"/>
      <c r="X540" s="148"/>
      <c r="Y540" s="148"/>
      <c r="Z540" s="148"/>
    </row>
    <row r="541" spans="1:26" ht="17.25" x14ac:dyDescent="0.4">
      <c r="A541" s="148"/>
      <c r="B541" s="148"/>
      <c r="C541" s="148"/>
      <c r="D541" s="148"/>
      <c r="E541" s="148"/>
      <c r="F541" s="148"/>
      <c r="G541" s="148"/>
      <c r="H541" s="148"/>
      <c r="I541" s="148"/>
      <c r="J541" s="148"/>
      <c r="K541" s="148"/>
      <c r="L541" s="155"/>
      <c r="M541" s="148"/>
      <c r="N541" s="148"/>
      <c r="O541" s="148"/>
      <c r="P541" s="148"/>
      <c r="Q541" s="148"/>
      <c r="R541" s="148"/>
      <c r="S541" s="148"/>
      <c r="T541" s="148"/>
      <c r="U541" s="148"/>
      <c r="V541" s="148"/>
      <c r="W541" s="148"/>
      <c r="X541" s="148"/>
      <c r="Y541" s="148"/>
      <c r="Z541" s="148"/>
    </row>
    <row r="542" spans="1:26" ht="17.25" x14ac:dyDescent="0.4">
      <c r="A542" s="148"/>
      <c r="B542" s="148"/>
      <c r="C542" s="148"/>
      <c r="D542" s="148"/>
      <c r="E542" s="148"/>
      <c r="F542" s="148"/>
      <c r="G542" s="148"/>
      <c r="H542" s="148"/>
      <c r="I542" s="148"/>
      <c r="J542" s="148"/>
      <c r="K542" s="148"/>
      <c r="L542" s="155"/>
      <c r="M542" s="148"/>
      <c r="N542" s="148"/>
      <c r="O542" s="148"/>
      <c r="P542" s="148"/>
      <c r="Q542" s="148"/>
      <c r="R542" s="148"/>
      <c r="S542" s="148"/>
      <c r="T542" s="148"/>
      <c r="U542" s="148"/>
      <c r="V542" s="148"/>
      <c r="W542" s="148"/>
      <c r="X542" s="148"/>
      <c r="Y542" s="148"/>
      <c r="Z542" s="148"/>
    </row>
    <row r="543" spans="1:26" ht="17.25" x14ac:dyDescent="0.4">
      <c r="A543" s="148"/>
      <c r="B543" s="148"/>
      <c r="C543" s="148"/>
      <c r="D543" s="148"/>
      <c r="E543" s="148"/>
      <c r="F543" s="148"/>
      <c r="G543" s="148"/>
      <c r="H543" s="148"/>
      <c r="I543" s="148"/>
      <c r="J543" s="148"/>
      <c r="K543" s="148"/>
      <c r="L543" s="155"/>
      <c r="M543" s="148"/>
      <c r="N543" s="148"/>
      <c r="O543" s="148"/>
      <c r="P543" s="148"/>
      <c r="Q543" s="148"/>
      <c r="R543" s="148"/>
      <c r="S543" s="148"/>
      <c r="T543" s="148"/>
      <c r="U543" s="148"/>
      <c r="V543" s="148"/>
      <c r="W543" s="148"/>
      <c r="X543" s="148"/>
      <c r="Y543" s="148"/>
      <c r="Z543" s="148"/>
    </row>
    <row r="544" spans="1:26" ht="17.25" x14ac:dyDescent="0.4">
      <c r="A544" s="148"/>
      <c r="B544" s="148"/>
      <c r="C544" s="148"/>
      <c r="D544" s="148"/>
      <c r="E544" s="148"/>
      <c r="F544" s="148"/>
      <c r="G544" s="148"/>
      <c r="H544" s="148"/>
      <c r="I544" s="148"/>
      <c r="J544" s="148"/>
      <c r="K544" s="148"/>
      <c r="L544" s="155"/>
      <c r="M544" s="148"/>
      <c r="N544" s="148"/>
      <c r="O544" s="148"/>
      <c r="P544" s="148"/>
      <c r="Q544" s="148"/>
      <c r="R544" s="148"/>
      <c r="S544" s="148"/>
      <c r="T544" s="148"/>
      <c r="U544" s="148"/>
      <c r="V544" s="148"/>
      <c r="W544" s="148"/>
      <c r="X544" s="148"/>
      <c r="Y544" s="148"/>
      <c r="Z544" s="148"/>
    </row>
    <row r="545" spans="1:26" ht="17.25" x14ac:dyDescent="0.4">
      <c r="A545" s="148"/>
      <c r="B545" s="148"/>
      <c r="C545" s="148"/>
      <c r="D545" s="148"/>
      <c r="E545" s="148"/>
      <c r="F545" s="148"/>
      <c r="G545" s="148"/>
      <c r="H545" s="148"/>
      <c r="I545" s="148"/>
      <c r="J545" s="148"/>
      <c r="K545" s="148"/>
      <c r="L545" s="155"/>
      <c r="M545" s="148"/>
      <c r="N545" s="148"/>
      <c r="O545" s="148"/>
      <c r="P545" s="148"/>
      <c r="Q545" s="148"/>
      <c r="R545" s="148"/>
      <c r="S545" s="148"/>
      <c r="T545" s="148"/>
      <c r="U545" s="148"/>
      <c r="V545" s="148"/>
      <c r="W545" s="148"/>
      <c r="X545" s="148"/>
      <c r="Y545" s="148"/>
      <c r="Z545" s="148"/>
    </row>
    <row r="546" spans="1:26" ht="17.25" x14ac:dyDescent="0.4">
      <c r="A546" s="148"/>
      <c r="B546" s="148"/>
      <c r="C546" s="148"/>
      <c r="D546" s="148"/>
      <c r="E546" s="148"/>
      <c r="F546" s="148"/>
      <c r="G546" s="148"/>
      <c r="H546" s="148"/>
      <c r="I546" s="148"/>
      <c r="J546" s="148"/>
      <c r="K546" s="148"/>
      <c r="L546" s="155"/>
      <c r="M546" s="148"/>
      <c r="N546" s="148"/>
      <c r="O546" s="148"/>
      <c r="P546" s="148"/>
      <c r="Q546" s="148"/>
      <c r="R546" s="148"/>
      <c r="S546" s="148"/>
      <c r="T546" s="148"/>
      <c r="U546" s="148"/>
      <c r="V546" s="148"/>
      <c r="W546" s="148"/>
      <c r="X546" s="148"/>
      <c r="Y546" s="148"/>
      <c r="Z546" s="148"/>
    </row>
    <row r="547" spans="1:26" ht="17.25" x14ac:dyDescent="0.4">
      <c r="A547" s="148"/>
      <c r="B547" s="148"/>
      <c r="C547" s="148"/>
      <c r="D547" s="148"/>
      <c r="E547" s="148"/>
      <c r="F547" s="148"/>
      <c r="G547" s="148"/>
      <c r="H547" s="148"/>
      <c r="I547" s="148"/>
      <c r="J547" s="148"/>
      <c r="K547" s="148"/>
      <c r="L547" s="155"/>
      <c r="M547" s="148"/>
      <c r="N547" s="148"/>
      <c r="O547" s="148"/>
      <c r="P547" s="148"/>
      <c r="Q547" s="148"/>
      <c r="R547" s="148"/>
      <c r="S547" s="148"/>
      <c r="T547" s="148"/>
      <c r="U547" s="148"/>
      <c r="V547" s="148"/>
      <c r="W547" s="148"/>
      <c r="X547" s="148"/>
      <c r="Y547" s="148"/>
      <c r="Z547" s="148"/>
    </row>
    <row r="548" spans="1:26" ht="17.25" x14ac:dyDescent="0.4">
      <c r="A548" s="148"/>
      <c r="B548" s="148"/>
      <c r="C548" s="148"/>
      <c r="D548" s="148"/>
      <c r="E548" s="148"/>
      <c r="F548" s="148"/>
      <c r="G548" s="148"/>
      <c r="H548" s="148"/>
      <c r="I548" s="148"/>
      <c r="J548" s="148"/>
      <c r="K548" s="148"/>
      <c r="L548" s="155"/>
      <c r="M548" s="148"/>
      <c r="N548" s="148"/>
      <c r="O548" s="148"/>
      <c r="P548" s="148"/>
      <c r="Q548" s="148"/>
      <c r="R548" s="148"/>
      <c r="S548" s="148"/>
      <c r="T548" s="148"/>
      <c r="U548" s="148"/>
      <c r="V548" s="148"/>
      <c r="W548" s="148"/>
      <c r="X548" s="148"/>
      <c r="Y548" s="148"/>
      <c r="Z548" s="148"/>
    </row>
    <row r="549" spans="1:26" ht="17.25" x14ac:dyDescent="0.4">
      <c r="A549" s="148"/>
      <c r="B549" s="148"/>
      <c r="C549" s="148"/>
      <c r="D549" s="148"/>
      <c r="E549" s="148"/>
      <c r="F549" s="148"/>
      <c r="G549" s="148"/>
      <c r="H549" s="148"/>
      <c r="I549" s="148"/>
      <c r="J549" s="148"/>
      <c r="K549" s="148"/>
      <c r="L549" s="155"/>
      <c r="M549" s="148"/>
      <c r="N549" s="148"/>
      <c r="O549" s="148"/>
      <c r="P549" s="148"/>
      <c r="Q549" s="148"/>
      <c r="R549" s="148"/>
      <c r="S549" s="148"/>
      <c r="T549" s="148"/>
      <c r="U549" s="148"/>
      <c r="V549" s="148"/>
      <c r="W549" s="148"/>
      <c r="X549" s="148"/>
      <c r="Y549" s="148"/>
      <c r="Z549" s="148"/>
    </row>
    <row r="550" spans="1:26" ht="17.25" x14ac:dyDescent="0.4">
      <c r="A550" s="148"/>
      <c r="B550" s="148"/>
      <c r="C550" s="148"/>
      <c r="D550" s="148"/>
      <c r="E550" s="148"/>
      <c r="F550" s="148"/>
      <c r="G550" s="148"/>
      <c r="H550" s="148"/>
      <c r="I550" s="148"/>
      <c r="J550" s="148"/>
      <c r="K550" s="148"/>
      <c r="L550" s="155"/>
      <c r="M550" s="148"/>
      <c r="N550" s="148"/>
      <c r="O550" s="148"/>
      <c r="P550" s="148"/>
      <c r="Q550" s="148"/>
      <c r="R550" s="148"/>
      <c r="S550" s="148"/>
      <c r="T550" s="148"/>
      <c r="U550" s="148"/>
      <c r="V550" s="148"/>
      <c r="W550" s="148"/>
      <c r="X550" s="148"/>
      <c r="Y550" s="148"/>
      <c r="Z550" s="148"/>
    </row>
    <row r="551" spans="1:26" ht="17.25" x14ac:dyDescent="0.4">
      <c r="A551" s="148"/>
      <c r="B551" s="148"/>
      <c r="C551" s="148"/>
      <c r="D551" s="148"/>
      <c r="E551" s="148"/>
      <c r="F551" s="148"/>
      <c r="G551" s="148"/>
      <c r="H551" s="148"/>
      <c r="I551" s="148"/>
      <c r="J551" s="148"/>
      <c r="K551" s="148"/>
      <c r="L551" s="155"/>
      <c r="M551" s="148"/>
      <c r="N551" s="148"/>
      <c r="O551" s="148"/>
      <c r="P551" s="148"/>
      <c r="Q551" s="148"/>
      <c r="R551" s="148"/>
      <c r="S551" s="148"/>
      <c r="T551" s="148"/>
      <c r="U551" s="148"/>
      <c r="V551" s="148"/>
      <c r="W551" s="148"/>
      <c r="X551" s="148"/>
      <c r="Y551" s="148"/>
      <c r="Z551" s="148"/>
    </row>
    <row r="552" spans="1:26" ht="17.25" x14ac:dyDescent="0.4">
      <c r="A552" s="148"/>
      <c r="B552" s="148"/>
      <c r="C552" s="148"/>
      <c r="D552" s="148"/>
      <c r="E552" s="148"/>
      <c r="F552" s="148"/>
      <c r="G552" s="148"/>
      <c r="H552" s="148"/>
      <c r="I552" s="148"/>
      <c r="J552" s="148"/>
      <c r="K552" s="148"/>
      <c r="L552" s="155"/>
      <c r="M552" s="148"/>
      <c r="N552" s="148"/>
      <c r="O552" s="148"/>
      <c r="P552" s="148"/>
      <c r="Q552" s="148"/>
      <c r="R552" s="148"/>
      <c r="S552" s="148"/>
      <c r="T552" s="148"/>
      <c r="U552" s="148"/>
      <c r="V552" s="148"/>
      <c r="W552" s="148"/>
      <c r="X552" s="148"/>
      <c r="Y552" s="148"/>
      <c r="Z552" s="148"/>
    </row>
    <row r="553" spans="1:26" ht="17.25" x14ac:dyDescent="0.4">
      <c r="A553" s="148"/>
      <c r="B553" s="148"/>
      <c r="C553" s="148"/>
      <c r="D553" s="148"/>
      <c r="E553" s="148"/>
      <c r="F553" s="148"/>
      <c r="G553" s="148"/>
      <c r="H553" s="148"/>
      <c r="I553" s="148"/>
      <c r="J553" s="148"/>
      <c r="K553" s="148"/>
      <c r="L553" s="155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48"/>
      <c r="Z553" s="148"/>
    </row>
    <row r="554" spans="1:26" ht="17.25" x14ac:dyDescent="0.4">
      <c r="A554" s="148"/>
      <c r="B554" s="148"/>
      <c r="C554" s="148"/>
      <c r="D554" s="148"/>
      <c r="E554" s="148"/>
      <c r="F554" s="148"/>
      <c r="G554" s="148"/>
      <c r="H554" s="148"/>
      <c r="I554" s="148"/>
      <c r="J554" s="148"/>
      <c r="K554" s="148"/>
      <c r="L554" s="155"/>
      <c r="M554" s="148"/>
      <c r="N554" s="148"/>
      <c r="O554" s="148"/>
      <c r="P554" s="148"/>
      <c r="Q554" s="148"/>
      <c r="R554" s="148"/>
      <c r="S554" s="148"/>
      <c r="T554" s="148"/>
      <c r="U554" s="148"/>
      <c r="V554" s="148"/>
      <c r="W554" s="148"/>
      <c r="X554" s="148"/>
      <c r="Y554" s="148"/>
      <c r="Z554" s="148"/>
    </row>
    <row r="555" spans="1:26" ht="17.25" x14ac:dyDescent="0.4">
      <c r="A555" s="148"/>
      <c r="B555" s="148"/>
      <c r="C555" s="148"/>
      <c r="D555" s="148"/>
      <c r="E555" s="148"/>
      <c r="F555" s="148"/>
      <c r="G555" s="148"/>
      <c r="H555" s="148"/>
      <c r="I555" s="148"/>
      <c r="J555" s="148"/>
      <c r="K555" s="148"/>
      <c r="L555" s="155"/>
      <c r="M555" s="148"/>
      <c r="N555" s="148"/>
      <c r="O555" s="148"/>
      <c r="P555" s="148"/>
      <c r="Q555" s="148"/>
      <c r="R555" s="148"/>
      <c r="S555" s="148"/>
      <c r="T555" s="148"/>
      <c r="U555" s="148"/>
      <c r="V555" s="148"/>
      <c r="W555" s="148"/>
      <c r="X555" s="148"/>
      <c r="Y555" s="148"/>
      <c r="Z555" s="148"/>
    </row>
    <row r="556" spans="1:26" ht="17.25" x14ac:dyDescent="0.4">
      <c r="A556" s="148"/>
      <c r="B556" s="148"/>
      <c r="C556" s="148"/>
      <c r="D556" s="148"/>
      <c r="E556" s="148"/>
      <c r="F556" s="148"/>
      <c r="G556" s="148"/>
      <c r="H556" s="148"/>
      <c r="I556" s="148"/>
      <c r="J556" s="148"/>
      <c r="K556" s="148"/>
      <c r="L556" s="155"/>
      <c r="M556" s="148"/>
      <c r="N556" s="148"/>
      <c r="O556" s="148"/>
      <c r="P556" s="148"/>
      <c r="Q556" s="148"/>
      <c r="R556" s="148"/>
      <c r="S556" s="148"/>
      <c r="T556" s="148"/>
      <c r="U556" s="148"/>
      <c r="V556" s="148"/>
      <c r="W556" s="148"/>
      <c r="X556" s="148"/>
      <c r="Y556" s="148"/>
      <c r="Z556" s="148"/>
    </row>
    <row r="557" spans="1:26" ht="17.25" x14ac:dyDescent="0.4">
      <c r="A557" s="148"/>
      <c r="B557" s="148"/>
      <c r="C557" s="148"/>
      <c r="D557" s="148"/>
      <c r="E557" s="148"/>
      <c r="F557" s="148"/>
      <c r="G557" s="148"/>
      <c r="H557" s="148"/>
      <c r="I557" s="148"/>
      <c r="J557" s="148"/>
      <c r="K557" s="148"/>
      <c r="L557" s="155"/>
      <c r="M557" s="148"/>
      <c r="N557" s="148"/>
      <c r="O557" s="148"/>
      <c r="P557" s="148"/>
      <c r="Q557" s="148"/>
      <c r="R557" s="148"/>
      <c r="S557" s="148"/>
      <c r="T557" s="148"/>
      <c r="U557" s="148"/>
      <c r="V557" s="148"/>
      <c r="W557" s="148"/>
      <c r="X557" s="148"/>
      <c r="Y557" s="148"/>
      <c r="Z557" s="148"/>
    </row>
    <row r="558" spans="1:26" ht="17.25" x14ac:dyDescent="0.4">
      <c r="A558" s="148"/>
      <c r="B558" s="148"/>
      <c r="C558" s="148"/>
      <c r="D558" s="148"/>
      <c r="E558" s="148"/>
      <c r="F558" s="148"/>
      <c r="G558" s="148"/>
      <c r="H558" s="148"/>
      <c r="I558" s="148"/>
      <c r="J558" s="148"/>
      <c r="K558" s="148"/>
      <c r="L558" s="155"/>
      <c r="M558" s="148"/>
      <c r="N558" s="148"/>
      <c r="O558" s="148"/>
      <c r="P558" s="148"/>
      <c r="Q558" s="148"/>
      <c r="R558" s="148"/>
      <c r="S558" s="148"/>
      <c r="T558" s="148"/>
      <c r="U558" s="148"/>
      <c r="V558" s="148"/>
      <c r="W558" s="148"/>
      <c r="X558" s="148"/>
      <c r="Y558" s="148"/>
      <c r="Z558" s="148"/>
    </row>
    <row r="559" spans="1:26" ht="17.25" x14ac:dyDescent="0.4">
      <c r="A559" s="148"/>
      <c r="B559" s="148"/>
      <c r="C559" s="148"/>
      <c r="D559" s="148"/>
      <c r="E559" s="148"/>
      <c r="F559" s="148"/>
      <c r="G559" s="148"/>
      <c r="H559" s="148"/>
      <c r="I559" s="148"/>
      <c r="J559" s="148"/>
      <c r="K559" s="148"/>
      <c r="L559" s="155"/>
      <c r="M559" s="148"/>
      <c r="N559" s="148"/>
      <c r="O559" s="148"/>
      <c r="P559" s="148"/>
      <c r="Q559" s="148"/>
      <c r="R559" s="148"/>
      <c r="S559" s="148"/>
      <c r="T559" s="148"/>
      <c r="U559" s="148"/>
      <c r="V559" s="148"/>
      <c r="W559" s="148"/>
      <c r="X559" s="148"/>
      <c r="Y559" s="148"/>
      <c r="Z559" s="148"/>
    </row>
    <row r="560" spans="1:26" ht="17.25" x14ac:dyDescent="0.4">
      <c r="A560" s="148"/>
      <c r="B560" s="148"/>
      <c r="C560" s="148"/>
      <c r="D560" s="148"/>
      <c r="E560" s="148"/>
      <c r="F560" s="148"/>
      <c r="G560" s="148"/>
      <c r="H560" s="148"/>
      <c r="I560" s="148"/>
      <c r="J560" s="148"/>
      <c r="K560" s="148"/>
      <c r="L560" s="155"/>
      <c r="M560" s="148"/>
      <c r="N560" s="148"/>
      <c r="O560" s="148"/>
      <c r="P560" s="148"/>
      <c r="Q560" s="148"/>
      <c r="R560" s="148"/>
      <c r="S560" s="148"/>
      <c r="T560" s="148"/>
      <c r="U560" s="148"/>
      <c r="V560" s="148"/>
      <c r="W560" s="148"/>
      <c r="X560" s="148"/>
      <c r="Y560" s="148"/>
      <c r="Z560" s="148"/>
    </row>
    <row r="561" spans="1:26" ht="17.25" x14ac:dyDescent="0.4">
      <c r="A561" s="148"/>
      <c r="B561" s="148"/>
      <c r="C561" s="148"/>
      <c r="D561" s="148"/>
      <c r="E561" s="148"/>
      <c r="F561" s="148"/>
      <c r="G561" s="148"/>
      <c r="H561" s="148"/>
      <c r="I561" s="148"/>
      <c r="J561" s="148"/>
      <c r="K561" s="148"/>
      <c r="L561" s="155"/>
      <c r="M561" s="148"/>
      <c r="N561" s="148"/>
      <c r="O561" s="148"/>
      <c r="P561" s="148"/>
      <c r="Q561" s="148"/>
      <c r="R561" s="148"/>
      <c r="S561" s="148"/>
      <c r="T561" s="148"/>
      <c r="U561" s="148"/>
      <c r="V561" s="148"/>
      <c r="W561" s="148"/>
      <c r="X561" s="148"/>
      <c r="Y561" s="148"/>
      <c r="Z561" s="148"/>
    </row>
    <row r="562" spans="1:26" ht="17.25" x14ac:dyDescent="0.4">
      <c r="A562" s="148"/>
      <c r="B562" s="148"/>
      <c r="C562" s="148"/>
      <c r="D562" s="148"/>
      <c r="E562" s="148"/>
      <c r="F562" s="148"/>
      <c r="G562" s="148"/>
      <c r="H562" s="148"/>
      <c r="I562" s="148"/>
      <c r="J562" s="148"/>
      <c r="K562" s="148"/>
      <c r="L562" s="155"/>
      <c r="M562" s="148"/>
      <c r="N562" s="148"/>
      <c r="O562" s="148"/>
      <c r="P562" s="148"/>
      <c r="Q562" s="148"/>
      <c r="R562" s="148"/>
      <c r="S562" s="148"/>
      <c r="T562" s="148"/>
      <c r="U562" s="148"/>
      <c r="V562" s="148"/>
      <c r="W562" s="148"/>
      <c r="X562" s="148"/>
      <c r="Y562" s="148"/>
      <c r="Z562" s="148"/>
    </row>
    <row r="563" spans="1:26" ht="17.25" x14ac:dyDescent="0.4">
      <c r="A563" s="148"/>
      <c r="B563" s="148"/>
      <c r="C563" s="148"/>
      <c r="D563" s="148"/>
      <c r="E563" s="148"/>
      <c r="F563" s="148"/>
      <c r="G563" s="148"/>
      <c r="H563" s="148"/>
      <c r="I563" s="148"/>
      <c r="J563" s="148"/>
      <c r="K563" s="148"/>
      <c r="L563" s="155"/>
      <c r="M563" s="148"/>
      <c r="N563" s="148"/>
      <c r="O563" s="148"/>
      <c r="P563" s="148"/>
      <c r="Q563" s="148"/>
      <c r="R563" s="148"/>
      <c r="S563" s="148"/>
      <c r="T563" s="148"/>
      <c r="U563" s="148"/>
      <c r="V563" s="148"/>
      <c r="W563" s="148"/>
      <c r="X563" s="148"/>
      <c r="Y563" s="148"/>
      <c r="Z563" s="148"/>
    </row>
    <row r="564" spans="1:26" ht="17.25" x14ac:dyDescent="0.4">
      <c r="A564" s="148"/>
      <c r="B564" s="148"/>
      <c r="C564" s="148"/>
      <c r="D564" s="148"/>
      <c r="E564" s="148"/>
      <c r="F564" s="148"/>
      <c r="G564" s="148"/>
      <c r="H564" s="148"/>
      <c r="I564" s="148"/>
      <c r="J564" s="148"/>
      <c r="K564" s="148"/>
      <c r="L564" s="155"/>
      <c r="M564" s="148"/>
      <c r="N564" s="148"/>
      <c r="O564" s="148"/>
      <c r="P564" s="148"/>
      <c r="Q564" s="148"/>
      <c r="R564" s="148"/>
      <c r="S564" s="148"/>
      <c r="T564" s="148"/>
      <c r="U564" s="148"/>
      <c r="V564" s="148"/>
      <c r="W564" s="148"/>
      <c r="X564" s="148"/>
      <c r="Y564" s="148"/>
      <c r="Z564" s="148"/>
    </row>
    <row r="565" spans="1:26" ht="17.25" x14ac:dyDescent="0.4">
      <c r="A565" s="148"/>
      <c r="B565" s="148"/>
      <c r="C565" s="148"/>
      <c r="D565" s="148"/>
      <c r="E565" s="148"/>
      <c r="F565" s="148"/>
      <c r="G565" s="148"/>
      <c r="H565" s="148"/>
      <c r="I565" s="148"/>
      <c r="J565" s="148"/>
      <c r="K565" s="148"/>
      <c r="L565" s="155"/>
      <c r="M565" s="148"/>
      <c r="N565" s="148"/>
      <c r="O565" s="148"/>
      <c r="P565" s="148"/>
      <c r="Q565" s="148"/>
      <c r="R565" s="148"/>
      <c r="S565" s="148"/>
      <c r="T565" s="148"/>
      <c r="U565" s="148"/>
      <c r="V565" s="148"/>
      <c r="W565" s="148"/>
      <c r="X565" s="148"/>
      <c r="Y565" s="148"/>
      <c r="Z565" s="148"/>
    </row>
    <row r="566" spans="1:26" ht="17.25" x14ac:dyDescent="0.4">
      <c r="A566" s="148"/>
      <c r="B566" s="148"/>
      <c r="C566" s="148"/>
      <c r="D566" s="148"/>
      <c r="E566" s="148"/>
      <c r="F566" s="148"/>
      <c r="G566" s="148"/>
      <c r="H566" s="148"/>
      <c r="I566" s="148"/>
      <c r="J566" s="148"/>
      <c r="K566" s="148"/>
      <c r="L566" s="155"/>
      <c r="M566" s="148"/>
      <c r="N566" s="148"/>
      <c r="O566" s="148"/>
      <c r="P566" s="148"/>
      <c r="Q566" s="148"/>
      <c r="R566" s="148"/>
      <c r="S566" s="148"/>
      <c r="T566" s="148"/>
      <c r="U566" s="148"/>
      <c r="V566" s="148"/>
      <c r="W566" s="148"/>
      <c r="X566" s="148"/>
      <c r="Y566" s="148"/>
      <c r="Z566" s="148"/>
    </row>
    <row r="567" spans="1:26" ht="17.25" x14ac:dyDescent="0.4">
      <c r="A567" s="148"/>
      <c r="B567" s="148"/>
      <c r="C567" s="148"/>
      <c r="D567" s="148"/>
      <c r="E567" s="148"/>
      <c r="F567" s="148"/>
      <c r="G567" s="148"/>
      <c r="H567" s="148"/>
      <c r="I567" s="148"/>
      <c r="J567" s="148"/>
      <c r="K567" s="148"/>
      <c r="L567" s="155"/>
      <c r="M567" s="148"/>
      <c r="N567" s="148"/>
      <c r="O567" s="148"/>
      <c r="P567" s="148"/>
      <c r="Q567" s="148"/>
      <c r="R567" s="148"/>
      <c r="S567" s="148"/>
      <c r="T567" s="148"/>
      <c r="U567" s="148"/>
      <c r="V567" s="148"/>
      <c r="W567" s="148"/>
      <c r="X567" s="148"/>
      <c r="Y567" s="148"/>
      <c r="Z567" s="148"/>
    </row>
    <row r="568" spans="1:26" ht="17.25" x14ac:dyDescent="0.4">
      <c r="A568" s="148"/>
      <c r="B568" s="148"/>
      <c r="C568" s="148"/>
      <c r="D568" s="148"/>
      <c r="E568" s="148"/>
      <c r="F568" s="148"/>
      <c r="G568" s="148"/>
      <c r="H568" s="148"/>
      <c r="I568" s="148"/>
      <c r="J568" s="148"/>
      <c r="K568" s="148"/>
      <c r="L568" s="155"/>
      <c r="M568" s="148"/>
      <c r="N568" s="148"/>
      <c r="O568" s="148"/>
      <c r="P568" s="148"/>
      <c r="Q568" s="148"/>
      <c r="R568" s="148"/>
      <c r="S568" s="148"/>
      <c r="T568" s="148"/>
      <c r="U568" s="148"/>
      <c r="V568" s="148"/>
      <c r="W568" s="148"/>
      <c r="X568" s="148"/>
      <c r="Y568" s="148"/>
      <c r="Z568" s="148"/>
    </row>
    <row r="569" spans="1:26" ht="17.25" x14ac:dyDescent="0.4">
      <c r="A569" s="148"/>
      <c r="B569" s="148"/>
      <c r="C569" s="148"/>
      <c r="D569" s="148"/>
      <c r="E569" s="148"/>
      <c r="F569" s="148"/>
      <c r="G569" s="148"/>
      <c r="H569" s="148"/>
      <c r="I569" s="148"/>
      <c r="J569" s="148"/>
      <c r="K569" s="148"/>
      <c r="L569" s="155"/>
      <c r="M569" s="148"/>
      <c r="N569" s="148"/>
      <c r="O569" s="148"/>
      <c r="P569" s="148"/>
      <c r="Q569" s="148"/>
      <c r="R569" s="148"/>
      <c r="S569" s="148"/>
      <c r="T569" s="148"/>
      <c r="U569" s="148"/>
      <c r="V569" s="148"/>
      <c r="W569" s="148"/>
      <c r="X569" s="148"/>
      <c r="Y569" s="148"/>
      <c r="Z569" s="148"/>
    </row>
    <row r="570" spans="1:26" ht="17.25" x14ac:dyDescent="0.4">
      <c r="A570" s="148"/>
      <c r="B570" s="148"/>
      <c r="C570" s="148"/>
      <c r="D570" s="148"/>
      <c r="E570" s="148"/>
      <c r="F570" s="148"/>
      <c r="G570" s="148"/>
      <c r="H570" s="148"/>
      <c r="I570" s="148"/>
      <c r="J570" s="148"/>
      <c r="K570" s="148"/>
      <c r="L570" s="155"/>
      <c r="M570" s="148"/>
      <c r="N570" s="148"/>
      <c r="O570" s="148"/>
      <c r="P570" s="148"/>
      <c r="Q570" s="148"/>
      <c r="R570" s="148"/>
      <c r="S570" s="148"/>
      <c r="T570" s="148"/>
      <c r="U570" s="148"/>
      <c r="V570" s="148"/>
      <c r="W570" s="148"/>
      <c r="X570" s="148"/>
      <c r="Y570" s="148"/>
      <c r="Z570" s="148"/>
    </row>
    <row r="571" spans="1:26" ht="17.25" x14ac:dyDescent="0.4">
      <c r="A571" s="148"/>
      <c r="B571" s="148"/>
      <c r="C571" s="148"/>
      <c r="D571" s="148"/>
      <c r="E571" s="148"/>
      <c r="F571" s="148"/>
      <c r="G571" s="148"/>
      <c r="H571" s="148"/>
      <c r="I571" s="148"/>
      <c r="J571" s="148"/>
      <c r="K571" s="148"/>
      <c r="L571" s="155"/>
      <c r="M571" s="148"/>
      <c r="N571" s="148"/>
      <c r="O571" s="148"/>
      <c r="P571" s="148"/>
      <c r="Q571" s="148"/>
      <c r="R571" s="148"/>
      <c r="S571" s="148"/>
      <c r="T571" s="148"/>
      <c r="U571" s="148"/>
      <c r="V571" s="148"/>
      <c r="W571" s="148"/>
      <c r="X571" s="148"/>
      <c r="Y571" s="148"/>
      <c r="Z571" s="148"/>
    </row>
    <row r="572" spans="1:26" ht="17.25" x14ac:dyDescent="0.4">
      <c r="A572" s="148"/>
      <c r="B572" s="148"/>
      <c r="C572" s="148"/>
      <c r="D572" s="148"/>
      <c r="E572" s="148"/>
      <c r="F572" s="148"/>
      <c r="G572" s="148"/>
      <c r="H572" s="148"/>
      <c r="I572" s="148"/>
      <c r="J572" s="148"/>
      <c r="K572" s="148"/>
      <c r="L572" s="155"/>
      <c r="M572" s="148"/>
      <c r="N572" s="148"/>
      <c r="O572" s="148"/>
      <c r="P572" s="148"/>
      <c r="Q572" s="148"/>
      <c r="R572" s="148"/>
      <c r="S572" s="148"/>
      <c r="T572" s="148"/>
      <c r="U572" s="148"/>
      <c r="V572" s="148"/>
      <c r="W572" s="148"/>
      <c r="X572" s="148"/>
      <c r="Y572" s="148"/>
      <c r="Z572" s="148"/>
    </row>
    <row r="573" spans="1:26" ht="17.25" x14ac:dyDescent="0.4">
      <c r="A573" s="148"/>
      <c r="B573" s="148"/>
      <c r="C573" s="148"/>
      <c r="D573" s="148"/>
      <c r="E573" s="148"/>
      <c r="F573" s="148"/>
      <c r="G573" s="148"/>
      <c r="H573" s="148"/>
      <c r="I573" s="148"/>
      <c r="J573" s="148"/>
      <c r="K573" s="148"/>
      <c r="L573" s="155"/>
      <c r="M573" s="148"/>
      <c r="N573" s="148"/>
      <c r="O573" s="148"/>
      <c r="P573" s="148"/>
      <c r="Q573" s="148"/>
      <c r="R573" s="148"/>
      <c r="S573" s="148"/>
      <c r="T573" s="148"/>
      <c r="U573" s="148"/>
      <c r="V573" s="148"/>
      <c r="W573" s="148"/>
      <c r="X573" s="148"/>
      <c r="Y573" s="148"/>
      <c r="Z573" s="148"/>
    </row>
    <row r="574" spans="1:26" ht="17.25" x14ac:dyDescent="0.4">
      <c r="A574" s="148"/>
      <c r="B574" s="148"/>
      <c r="C574" s="148"/>
      <c r="D574" s="148"/>
      <c r="E574" s="148"/>
      <c r="F574" s="148"/>
      <c r="G574" s="148"/>
      <c r="H574" s="148"/>
      <c r="I574" s="148"/>
      <c r="J574" s="148"/>
      <c r="K574" s="148"/>
      <c r="L574" s="155"/>
      <c r="M574" s="148"/>
      <c r="N574" s="148"/>
      <c r="O574" s="148"/>
      <c r="P574" s="148"/>
      <c r="Q574" s="148"/>
      <c r="R574" s="148"/>
      <c r="S574" s="148"/>
      <c r="T574" s="148"/>
      <c r="U574" s="148"/>
      <c r="V574" s="148"/>
      <c r="W574" s="148"/>
      <c r="X574" s="148"/>
      <c r="Y574" s="148"/>
      <c r="Z574" s="148"/>
    </row>
    <row r="575" spans="1:26" ht="17.25" x14ac:dyDescent="0.4">
      <c r="A575" s="148"/>
      <c r="B575" s="148"/>
      <c r="C575" s="148"/>
      <c r="D575" s="148"/>
      <c r="E575" s="148"/>
      <c r="F575" s="148"/>
      <c r="G575" s="148"/>
      <c r="H575" s="148"/>
      <c r="I575" s="148"/>
      <c r="J575" s="148"/>
      <c r="K575" s="148"/>
      <c r="L575" s="155"/>
      <c r="M575" s="148"/>
      <c r="N575" s="148"/>
      <c r="O575" s="148"/>
      <c r="P575" s="148"/>
      <c r="Q575" s="148"/>
      <c r="R575" s="148"/>
      <c r="S575" s="148"/>
      <c r="T575" s="148"/>
      <c r="U575" s="148"/>
      <c r="V575" s="148"/>
      <c r="W575" s="148"/>
      <c r="X575" s="148"/>
      <c r="Y575" s="148"/>
      <c r="Z575" s="148"/>
    </row>
    <row r="576" spans="1:26" ht="17.25" x14ac:dyDescent="0.4">
      <c r="A576" s="148"/>
      <c r="B576" s="148"/>
      <c r="C576" s="148"/>
      <c r="D576" s="148"/>
      <c r="E576" s="148"/>
      <c r="F576" s="148"/>
      <c r="G576" s="148"/>
      <c r="H576" s="148"/>
      <c r="I576" s="148"/>
      <c r="J576" s="148"/>
      <c r="K576" s="148"/>
      <c r="L576" s="155"/>
      <c r="M576" s="148"/>
      <c r="N576" s="148"/>
      <c r="O576" s="148"/>
      <c r="P576" s="148"/>
      <c r="Q576" s="148"/>
      <c r="R576" s="148"/>
      <c r="S576" s="148"/>
      <c r="T576" s="148"/>
      <c r="U576" s="148"/>
      <c r="V576" s="148"/>
      <c r="W576" s="148"/>
      <c r="X576" s="148"/>
      <c r="Y576" s="148"/>
      <c r="Z576" s="148"/>
    </row>
    <row r="577" spans="1:26" ht="17.25" x14ac:dyDescent="0.4">
      <c r="A577" s="148"/>
      <c r="B577" s="148"/>
      <c r="C577" s="148"/>
      <c r="D577" s="148"/>
      <c r="E577" s="148"/>
      <c r="F577" s="148"/>
      <c r="G577" s="148"/>
      <c r="H577" s="148"/>
      <c r="I577" s="148"/>
      <c r="J577" s="148"/>
      <c r="K577" s="148"/>
      <c r="L577" s="155"/>
      <c r="M577" s="148"/>
      <c r="N577" s="148"/>
      <c r="O577" s="148"/>
      <c r="P577" s="148"/>
      <c r="Q577" s="148"/>
      <c r="R577" s="148"/>
      <c r="S577" s="148"/>
      <c r="T577" s="148"/>
      <c r="U577" s="148"/>
      <c r="V577" s="148"/>
      <c r="W577" s="148"/>
      <c r="X577" s="148"/>
      <c r="Y577" s="148"/>
      <c r="Z577" s="148"/>
    </row>
    <row r="578" spans="1:26" ht="17.25" x14ac:dyDescent="0.4">
      <c r="A578" s="148"/>
      <c r="B578" s="148"/>
      <c r="C578" s="148"/>
      <c r="D578" s="148"/>
      <c r="E578" s="148"/>
      <c r="F578" s="148"/>
      <c r="G578" s="148"/>
      <c r="H578" s="148"/>
      <c r="I578" s="148"/>
      <c r="J578" s="148"/>
      <c r="K578" s="148"/>
      <c r="L578" s="155"/>
      <c r="M578" s="148"/>
      <c r="N578" s="148"/>
      <c r="O578" s="148"/>
      <c r="P578" s="148"/>
      <c r="Q578" s="148"/>
      <c r="R578" s="148"/>
      <c r="S578" s="148"/>
      <c r="T578" s="148"/>
      <c r="U578" s="148"/>
      <c r="V578" s="148"/>
      <c r="W578" s="148"/>
      <c r="X578" s="148"/>
      <c r="Y578" s="148"/>
      <c r="Z578" s="148"/>
    </row>
    <row r="579" spans="1:26" ht="17.25" x14ac:dyDescent="0.4">
      <c r="A579" s="148"/>
      <c r="B579" s="148"/>
      <c r="C579" s="148"/>
      <c r="D579" s="148"/>
      <c r="E579" s="148"/>
      <c r="F579" s="148"/>
      <c r="G579" s="148"/>
      <c r="H579" s="148"/>
      <c r="I579" s="148"/>
      <c r="J579" s="148"/>
      <c r="K579" s="148"/>
      <c r="L579" s="155"/>
      <c r="M579" s="148"/>
      <c r="N579" s="148"/>
      <c r="O579" s="148"/>
      <c r="P579" s="148"/>
      <c r="Q579" s="148"/>
      <c r="R579" s="148"/>
      <c r="S579" s="148"/>
      <c r="T579" s="148"/>
      <c r="U579" s="148"/>
      <c r="V579" s="148"/>
      <c r="W579" s="148"/>
      <c r="X579" s="148"/>
      <c r="Y579" s="148"/>
      <c r="Z579" s="148"/>
    </row>
    <row r="580" spans="1:26" ht="17.25" x14ac:dyDescent="0.4">
      <c r="A580" s="148"/>
      <c r="B580" s="148"/>
      <c r="C580" s="148"/>
      <c r="D580" s="148"/>
      <c r="E580" s="148"/>
      <c r="F580" s="148"/>
      <c r="G580" s="148"/>
      <c r="H580" s="148"/>
      <c r="I580" s="148"/>
      <c r="J580" s="148"/>
      <c r="K580" s="148"/>
      <c r="L580" s="155"/>
      <c r="M580" s="148"/>
      <c r="N580" s="148"/>
      <c r="O580" s="148"/>
      <c r="P580" s="148"/>
      <c r="Q580" s="148"/>
      <c r="R580" s="148"/>
      <c r="S580" s="148"/>
      <c r="T580" s="148"/>
      <c r="U580" s="148"/>
      <c r="V580" s="148"/>
      <c r="W580" s="148"/>
      <c r="X580" s="148"/>
      <c r="Y580" s="148"/>
      <c r="Z580" s="148"/>
    </row>
    <row r="581" spans="1:26" ht="17.25" x14ac:dyDescent="0.4">
      <c r="A581" s="148"/>
      <c r="B581" s="148"/>
      <c r="C581" s="148"/>
      <c r="D581" s="148"/>
      <c r="E581" s="148"/>
      <c r="F581" s="148"/>
      <c r="G581" s="148"/>
      <c r="H581" s="148"/>
      <c r="I581" s="148"/>
      <c r="J581" s="148"/>
      <c r="K581" s="148"/>
      <c r="L581" s="155"/>
      <c r="M581" s="148"/>
      <c r="N581" s="148"/>
      <c r="O581" s="148"/>
      <c r="P581" s="148"/>
      <c r="Q581" s="148"/>
      <c r="R581" s="148"/>
      <c r="S581" s="148"/>
      <c r="T581" s="148"/>
      <c r="U581" s="148"/>
      <c r="V581" s="148"/>
      <c r="W581" s="148"/>
      <c r="X581" s="148"/>
      <c r="Y581" s="148"/>
      <c r="Z581" s="148"/>
    </row>
    <row r="582" spans="1:26" ht="17.25" x14ac:dyDescent="0.4">
      <c r="A582" s="148"/>
      <c r="B582" s="148"/>
      <c r="C582" s="148"/>
      <c r="D582" s="148"/>
      <c r="E582" s="148"/>
      <c r="F582" s="148"/>
      <c r="G582" s="148"/>
      <c r="H582" s="148"/>
      <c r="I582" s="148"/>
      <c r="J582" s="148"/>
      <c r="K582" s="148"/>
      <c r="L582" s="155"/>
      <c r="M582" s="148"/>
      <c r="N582" s="148"/>
      <c r="O582" s="148"/>
      <c r="P582" s="148"/>
      <c r="Q582" s="148"/>
      <c r="R582" s="148"/>
      <c r="S582" s="148"/>
      <c r="T582" s="148"/>
      <c r="U582" s="148"/>
      <c r="V582" s="148"/>
      <c r="W582" s="148"/>
      <c r="X582" s="148"/>
      <c r="Y582" s="148"/>
      <c r="Z582" s="148"/>
    </row>
    <row r="583" spans="1:26" ht="17.25" x14ac:dyDescent="0.4">
      <c r="A583" s="148"/>
      <c r="B583" s="148"/>
      <c r="C583" s="148"/>
      <c r="D583" s="148"/>
      <c r="E583" s="148"/>
      <c r="F583" s="148"/>
      <c r="G583" s="148"/>
      <c r="H583" s="148"/>
      <c r="I583" s="148"/>
      <c r="J583" s="148"/>
      <c r="K583" s="148"/>
      <c r="L583" s="155"/>
      <c r="M583" s="148"/>
      <c r="N583" s="148"/>
      <c r="O583" s="148"/>
      <c r="P583" s="148"/>
      <c r="Q583" s="148"/>
      <c r="R583" s="148"/>
      <c r="S583" s="148"/>
      <c r="T583" s="148"/>
      <c r="U583" s="148"/>
      <c r="V583" s="148"/>
      <c r="W583" s="148"/>
      <c r="X583" s="148"/>
      <c r="Y583" s="148"/>
      <c r="Z583" s="148"/>
    </row>
    <row r="584" spans="1:26" ht="17.25" x14ac:dyDescent="0.4">
      <c r="A584" s="148"/>
      <c r="B584" s="148"/>
      <c r="C584" s="148"/>
      <c r="D584" s="148"/>
      <c r="E584" s="148"/>
      <c r="F584" s="148"/>
      <c r="G584" s="148"/>
      <c r="H584" s="148"/>
      <c r="I584" s="148"/>
      <c r="J584" s="148"/>
      <c r="K584" s="148"/>
      <c r="L584" s="155"/>
      <c r="M584" s="148"/>
      <c r="N584" s="148"/>
      <c r="O584" s="148"/>
      <c r="P584" s="148"/>
      <c r="Q584" s="148"/>
      <c r="R584" s="148"/>
      <c r="S584" s="148"/>
      <c r="T584" s="148"/>
      <c r="U584" s="148"/>
      <c r="V584" s="148"/>
      <c r="W584" s="148"/>
      <c r="X584" s="148"/>
      <c r="Y584" s="148"/>
      <c r="Z584" s="148"/>
    </row>
    <row r="585" spans="1:26" ht="17.25" x14ac:dyDescent="0.4">
      <c r="A585" s="148"/>
      <c r="B585" s="148"/>
      <c r="C585" s="148"/>
      <c r="D585" s="148"/>
      <c r="E585" s="148"/>
      <c r="F585" s="148"/>
      <c r="G585" s="148"/>
      <c r="H585" s="148"/>
      <c r="I585" s="148"/>
      <c r="J585" s="148"/>
      <c r="K585" s="148"/>
      <c r="L585" s="155"/>
      <c r="M585" s="148"/>
      <c r="N585" s="148"/>
      <c r="O585" s="148"/>
      <c r="P585" s="148"/>
      <c r="Q585" s="148"/>
      <c r="R585" s="148"/>
      <c r="S585" s="148"/>
      <c r="T585" s="148"/>
      <c r="U585" s="148"/>
      <c r="V585" s="148"/>
      <c r="W585" s="148"/>
      <c r="X585" s="148"/>
      <c r="Y585" s="148"/>
      <c r="Z585" s="148"/>
    </row>
    <row r="586" spans="1:26" ht="17.25" x14ac:dyDescent="0.4">
      <c r="A586" s="148"/>
      <c r="B586" s="148"/>
      <c r="C586" s="148"/>
      <c r="D586" s="148"/>
      <c r="E586" s="148"/>
      <c r="F586" s="148"/>
      <c r="G586" s="148"/>
      <c r="H586" s="148"/>
      <c r="I586" s="148"/>
      <c r="J586" s="148"/>
      <c r="K586" s="148"/>
      <c r="L586" s="155"/>
      <c r="M586" s="148"/>
      <c r="N586" s="148"/>
      <c r="O586" s="148"/>
      <c r="P586" s="148"/>
      <c r="Q586" s="148"/>
      <c r="R586" s="148"/>
      <c r="S586" s="148"/>
      <c r="T586" s="148"/>
      <c r="U586" s="148"/>
      <c r="V586" s="148"/>
      <c r="W586" s="148"/>
      <c r="X586" s="148"/>
      <c r="Y586" s="148"/>
      <c r="Z586" s="148"/>
    </row>
    <row r="587" spans="1:26" ht="17.25" x14ac:dyDescent="0.4">
      <c r="A587" s="148"/>
      <c r="B587" s="148"/>
      <c r="C587" s="148"/>
      <c r="D587" s="148"/>
      <c r="E587" s="148"/>
      <c r="F587" s="148"/>
      <c r="G587" s="148"/>
      <c r="H587" s="148"/>
      <c r="I587" s="148"/>
      <c r="J587" s="148"/>
      <c r="K587" s="148"/>
      <c r="L587" s="155"/>
      <c r="M587" s="148"/>
      <c r="N587" s="148"/>
      <c r="O587" s="148"/>
      <c r="P587" s="148"/>
      <c r="Q587" s="148"/>
      <c r="R587" s="148"/>
      <c r="S587" s="148"/>
      <c r="T587" s="148"/>
      <c r="U587" s="148"/>
      <c r="V587" s="148"/>
      <c r="W587" s="148"/>
      <c r="X587" s="148"/>
      <c r="Y587" s="148"/>
      <c r="Z587" s="148"/>
    </row>
    <row r="588" spans="1:26" ht="17.25" x14ac:dyDescent="0.4">
      <c r="A588" s="148"/>
      <c r="B588" s="148"/>
      <c r="C588" s="148"/>
      <c r="D588" s="148"/>
      <c r="E588" s="148"/>
      <c r="F588" s="148"/>
      <c r="G588" s="148"/>
      <c r="H588" s="148"/>
      <c r="I588" s="148"/>
      <c r="J588" s="148"/>
      <c r="K588" s="148"/>
      <c r="L588" s="155"/>
      <c r="M588" s="148"/>
      <c r="N588" s="148"/>
      <c r="O588" s="148"/>
      <c r="P588" s="148"/>
      <c r="Q588" s="148"/>
      <c r="R588" s="148"/>
      <c r="S588" s="148"/>
      <c r="T588" s="148"/>
      <c r="U588" s="148"/>
      <c r="V588" s="148"/>
      <c r="W588" s="148"/>
      <c r="X588" s="148"/>
      <c r="Y588" s="148"/>
      <c r="Z588" s="148"/>
    </row>
    <row r="589" spans="1:26" ht="17.25" x14ac:dyDescent="0.4">
      <c r="A589" s="148"/>
      <c r="B589" s="148"/>
      <c r="C589" s="148"/>
      <c r="D589" s="148"/>
      <c r="E589" s="148"/>
      <c r="F589" s="148"/>
      <c r="G589" s="148"/>
      <c r="H589" s="148"/>
      <c r="I589" s="148"/>
      <c r="J589" s="148"/>
      <c r="K589" s="148"/>
      <c r="L589" s="155"/>
      <c r="M589" s="148"/>
      <c r="N589" s="148"/>
      <c r="O589" s="148"/>
      <c r="P589" s="148"/>
      <c r="Q589" s="148"/>
      <c r="R589" s="148"/>
      <c r="S589" s="148"/>
      <c r="T589" s="148"/>
      <c r="U589" s="148"/>
      <c r="V589" s="148"/>
      <c r="W589" s="148"/>
      <c r="X589" s="148"/>
      <c r="Y589" s="148"/>
      <c r="Z589" s="148"/>
    </row>
    <row r="590" spans="1:26" ht="17.25" x14ac:dyDescent="0.4">
      <c r="A590" s="148"/>
      <c r="B590" s="148"/>
      <c r="C590" s="148"/>
      <c r="D590" s="148"/>
      <c r="E590" s="148"/>
      <c r="F590" s="148"/>
      <c r="G590" s="148"/>
      <c r="H590" s="148"/>
      <c r="I590" s="148"/>
      <c r="J590" s="148"/>
      <c r="K590" s="148"/>
      <c r="L590" s="155"/>
      <c r="M590" s="148"/>
      <c r="N590" s="148"/>
      <c r="O590" s="148"/>
      <c r="P590" s="148"/>
      <c r="Q590" s="148"/>
      <c r="R590" s="148"/>
      <c r="S590" s="148"/>
      <c r="T590" s="148"/>
      <c r="U590" s="148"/>
      <c r="V590" s="148"/>
      <c r="W590" s="148"/>
      <c r="X590" s="148"/>
      <c r="Y590" s="148"/>
      <c r="Z590" s="148"/>
    </row>
    <row r="591" spans="1:26" ht="17.25" x14ac:dyDescent="0.4">
      <c r="A591" s="148"/>
      <c r="B591" s="148"/>
      <c r="C591" s="148"/>
      <c r="D591" s="148"/>
      <c r="E591" s="148"/>
      <c r="F591" s="148"/>
      <c r="G591" s="148"/>
      <c r="H591" s="148"/>
      <c r="I591" s="148"/>
      <c r="J591" s="148"/>
      <c r="K591" s="148"/>
      <c r="L591" s="155"/>
      <c r="M591" s="148"/>
      <c r="N591" s="148"/>
      <c r="O591" s="148"/>
      <c r="P591" s="148"/>
      <c r="Q591" s="148"/>
      <c r="R591" s="148"/>
      <c r="S591" s="148"/>
      <c r="T591" s="148"/>
      <c r="U591" s="148"/>
      <c r="V591" s="148"/>
      <c r="W591" s="148"/>
      <c r="X591" s="148"/>
      <c r="Y591" s="148"/>
      <c r="Z591" s="148"/>
    </row>
    <row r="592" spans="1:26" ht="17.25" x14ac:dyDescent="0.4">
      <c r="A592" s="148"/>
      <c r="B592" s="148"/>
      <c r="C592" s="148"/>
      <c r="D592" s="148"/>
      <c r="E592" s="148"/>
      <c r="F592" s="148"/>
      <c r="G592" s="148"/>
      <c r="H592" s="148"/>
      <c r="I592" s="148"/>
      <c r="J592" s="148"/>
      <c r="K592" s="148"/>
      <c r="L592" s="155"/>
      <c r="M592" s="148"/>
      <c r="N592" s="148"/>
      <c r="O592" s="148"/>
      <c r="P592" s="148"/>
      <c r="Q592" s="148"/>
      <c r="R592" s="148"/>
      <c r="S592" s="148"/>
      <c r="T592" s="148"/>
      <c r="U592" s="148"/>
      <c r="V592" s="148"/>
      <c r="W592" s="148"/>
      <c r="X592" s="148"/>
      <c r="Y592" s="148"/>
      <c r="Z592" s="148"/>
    </row>
    <row r="593" spans="1:26" ht="17.25" x14ac:dyDescent="0.4">
      <c r="A593" s="148"/>
      <c r="B593" s="148"/>
      <c r="C593" s="148"/>
      <c r="D593" s="148"/>
      <c r="E593" s="148"/>
      <c r="F593" s="148"/>
      <c r="G593" s="148"/>
      <c r="H593" s="148"/>
      <c r="I593" s="148"/>
      <c r="J593" s="148"/>
      <c r="K593" s="148"/>
      <c r="L593" s="155"/>
      <c r="M593" s="148"/>
      <c r="N593" s="148"/>
      <c r="O593" s="148"/>
      <c r="P593" s="148"/>
      <c r="Q593" s="148"/>
      <c r="R593" s="148"/>
      <c r="S593" s="148"/>
      <c r="T593" s="148"/>
      <c r="U593" s="148"/>
      <c r="V593" s="148"/>
      <c r="W593" s="148"/>
      <c r="X593" s="148"/>
      <c r="Y593" s="148"/>
      <c r="Z593" s="148"/>
    </row>
    <row r="594" spans="1:26" ht="17.25" x14ac:dyDescent="0.4">
      <c r="A594" s="148"/>
      <c r="B594" s="148"/>
      <c r="C594" s="148"/>
      <c r="D594" s="148"/>
      <c r="E594" s="148"/>
      <c r="F594" s="148"/>
      <c r="G594" s="148"/>
      <c r="H594" s="148"/>
      <c r="I594" s="148"/>
      <c r="J594" s="148"/>
      <c r="K594" s="148"/>
      <c r="L594" s="155"/>
      <c r="M594" s="148"/>
      <c r="N594" s="148"/>
      <c r="O594" s="148"/>
      <c r="P594" s="148"/>
      <c r="Q594" s="148"/>
      <c r="R594" s="148"/>
      <c r="S594" s="148"/>
      <c r="T594" s="148"/>
      <c r="U594" s="148"/>
      <c r="V594" s="148"/>
      <c r="W594" s="148"/>
      <c r="X594" s="148"/>
      <c r="Y594" s="148"/>
      <c r="Z594" s="148"/>
    </row>
    <row r="595" spans="1:26" ht="17.25" x14ac:dyDescent="0.4">
      <c r="A595" s="148"/>
      <c r="B595" s="148"/>
      <c r="C595" s="148"/>
      <c r="D595" s="148"/>
      <c r="E595" s="148"/>
      <c r="F595" s="148"/>
      <c r="G595" s="148"/>
      <c r="H595" s="148"/>
      <c r="I595" s="148"/>
      <c r="J595" s="148"/>
      <c r="K595" s="148"/>
      <c r="L595" s="155"/>
      <c r="M595" s="148"/>
      <c r="N595" s="148"/>
      <c r="O595" s="148"/>
      <c r="P595" s="148"/>
      <c r="Q595" s="148"/>
      <c r="R595" s="148"/>
      <c r="S595" s="148"/>
      <c r="T595" s="148"/>
      <c r="U595" s="148"/>
      <c r="V595" s="148"/>
      <c r="W595" s="148"/>
      <c r="X595" s="148"/>
      <c r="Y595" s="148"/>
      <c r="Z595" s="148"/>
    </row>
    <row r="596" spans="1:26" ht="17.25" x14ac:dyDescent="0.4">
      <c r="A596" s="148"/>
      <c r="B596" s="148"/>
      <c r="C596" s="148"/>
      <c r="D596" s="148"/>
      <c r="E596" s="148"/>
      <c r="F596" s="148"/>
      <c r="G596" s="148"/>
      <c r="H596" s="148"/>
      <c r="I596" s="148"/>
      <c r="J596" s="148"/>
      <c r="K596" s="148"/>
      <c r="L596" s="155"/>
      <c r="M596" s="148"/>
      <c r="N596" s="148"/>
      <c r="O596" s="148"/>
      <c r="P596" s="148"/>
      <c r="Q596" s="148"/>
      <c r="R596" s="148"/>
      <c r="S596" s="148"/>
      <c r="T596" s="148"/>
      <c r="U596" s="148"/>
      <c r="V596" s="148"/>
      <c r="W596" s="148"/>
      <c r="X596" s="148"/>
      <c r="Y596" s="148"/>
      <c r="Z596" s="148"/>
    </row>
    <row r="597" spans="1:26" ht="17.25" x14ac:dyDescent="0.4">
      <c r="A597" s="148"/>
      <c r="B597" s="148"/>
      <c r="C597" s="148"/>
      <c r="D597" s="148"/>
      <c r="E597" s="148"/>
      <c r="F597" s="148"/>
      <c r="G597" s="148"/>
      <c r="H597" s="148"/>
      <c r="I597" s="148"/>
      <c r="J597" s="148"/>
      <c r="K597" s="148"/>
      <c r="L597" s="155"/>
      <c r="M597" s="148"/>
      <c r="N597" s="148"/>
      <c r="O597" s="148"/>
      <c r="P597" s="148"/>
      <c r="Q597" s="148"/>
      <c r="R597" s="148"/>
      <c r="S597" s="148"/>
      <c r="T597" s="148"/>
      <c r="U597" s="148"/>
      <c r="V597" s="148"/>
      <c r="W597" s="148"/>
      <c r="X597" s="148"/>
      <c r="Y597" s="148"/>
      <c r="Z597" s="148"/>
    </row>
    <row r="598" spans="1:26" ht="17.25" x14ac:dyDescent="0.4">
      <c r="A598" s="148"/>
      <c r="B598" s="148"/>
      <c r="C598" s="148"/>
      <c r="D598" s="148"/>
      <c r="E598" s="148"/>
      <c r="F598" s="148"/>
      <c r="G598" s="148"/>
      <c r="H598" s="148"/>
      <c r="I598" s="148"/>
      <c r="J598" s="148"/>
      <c r="K598" s="148"/>
      <c r="L598" s="155"/>
      <c r="M598" s="148"/>
      <c r="N598" s="148"/>
      <c r="O598" s="148"/>
      <c r="P598" s="148"/>
      <c r="Q598" s="148"/>
      <c r="R598" s="148"/>
      <c r="S598" s="148"/>
      <c r="T598" s="148"/>
      <c r="U598" s="148"/>
      <c r="V598" s="148"/>
      <c r="W598" s="148"/>
      <c r="X598" s="148"/>
      <c r="Y598" s="148"/>
      <c r="Z598" s="148"/>
    </row>
    <row r="599" spans="1:26" ht="17.25" x14ac:dyDescent="0.4">
      <c r="A599" s="148"/>
      <c r="B599" s="148"/>
      <c r="C599" s="148"/>
      <c r="D599" s="148"/>
      <c r="E599" s="148"/>
      <c r="F599" s="148"/>
      <c r="G599" s="148"/>
      <c r="H599" s="148"/>
      <c r="I599" s="148"/>
      <c r="J599" s="148"/>
      <c r="K599" s="148"/>
      <c r="L599" s="155"/>
      <c r="M599" s="148"/>
      <c r="N599" s="148"/>
      <c r="O599" s="148"/>
      <c r="P599" s="148"/>
      <c r="Q599" s="148"/>
      <c r="R599" s="148"/>
      <c r="S599" s="148"/>
      <c r="T599" s="148"/>
      <c r="U599" s="148"/>
      <c r="V599" s="148"/>
      <c r="W599" s="148"/>
      <c r="X599" s="148"/>
      <c r="Y599" s="148"/>
      <c r="Z599" s="148"/>
    </row>
    <row r="600" spans="1:26" ht="17.25" x14ac:dyDescent="0.4">
      <c r="A600" s="148"/>
      <c r="B600" s="148"/>
      <c r="C600" s="148"/>
      <c r="D600" s="148"/>
      <c r="E600" s="148"/>
      <c r="F600" s="148"/>
      <c r="G600" s="148"/>
      <c r="H600" s="148"/>
      <c r="I600" s="148"/>
      <c r="J600" s="148"/>
      <c r="K600" s="148"/>
      <c r="L600" s="155"/>
      <c r="M600" s="148"/>
      <c r="N600" s="148"/>
      <c r="O600" s="148"/>
      <c r="P600" s="148"/>
      <c r="Q600" s="148"/>
      <c r="R600" s="148"/>
      <c r="S600" s="148"/>
      <c r="T600" s="148"/>
      <c r="U600" s="148"/>
      <c r="V600" s="148"/>
      <c r="W600" s="148"/>
      <c r="X600" s="148"/>
      <c r="Y600" s="148"/>
      <c r="Z600" s="148"/>
    </row>
    <row r="601" spans="1:26" ht="17.25" x14ac:dyDescent="0.4">
      <c r="A601" s="148"/>
      <c r="B601" s="148"/>
      <c r="C601" s="148"/>
      <c r="D601" s="148"/>
      <c r="E601" s="148"/>
      <c r="F601" s="148"/>
      <c r="G601" s="148"/>
      <c r="H601" s="148"/>
      <c r="I601" s="148"/>
      <c r="J601" s="148"/>
      <c r="K601" s="148"/>
      <c r="L601" s="155"/>
      <c r="M601" s="148"/>
      <c r="N601" s="148"/>
      <c r="O601" s="148"/>
      <c r="P601" s="148"/>
      <c r="Q601" s="148"/>
      <c r="R601" s="148"/>
      <c r="S601" s="148"/>
      <c r="T601" s="148"/>
      <c r="U601" s="148"/>
      <c r="V601" s="148"/>
      <c r="W601" s="148"/>
      <c r="X601" s="148"/>
      <c r="Y601" s="148"/>
      <c r="Z601" s="148"/>
    </row>
    <row r="602" spans="1:26" ht="17.25" x14ac:dyDescent="0.4">
      <c r="A602" s="148"/>
      <c r="B602" s="148"/>
      <c r="C602" s="148"/>
      <c r="D602" s="148"/>
      <c r="E602" s="148"/>
      <c r="F602" s="148"/>
      <c r="G602" s="148"/>
      <c r="H602" s="148"/>
      <c r="I602" s="148"/>
      <c r="J602" s="148"/>
      <c r="K602" s="148"/>
      <c r="L602" s="155"/>
      <c r="M602" s="148"/>
      <c r="N602" s="148"/>
      <c r="O602" s="148"/>
      <c r="P602" s="148"/>
      <c r="Q602" s="148"/>
      <c r="R602" s="148"/>
      <c r="S602" s="148"/>
      <c r="T602" s="148"/>
      <c r="U602" s="148"/>
      <c r="V602" s="148"/>
      <c r="W602" s="148"/>
      <c r="X602" s="148"/>
      <c r="Y602" s="148"/>
      <c r="Z602" s="148"/>
    </row>
    <row r="603" spans="1:26" ht="17.25" x14ac:dyDescent="0.4">
      <c r="A603" s="148"/>
      <c r="B603" s="148"/>
      <c r="C603" s="148"/>
      <c r="D603" s="148"/>
      <c r="E603" s="148"/>
      <c r="F603" s="148"/>
      <c r="G603" s="148"/>
      <c r="H603" s="148"/>
      <c r="I603" s="148"/>
      <c r="J603" s="148"/>
      <c r="K603" s="148"/>
      <c r="L603" s="155"/>
      <c r="M603" s="148"/>
      <c r="N603" s="148"/>
      <c r="O603" s="148"/>
      <c r="P603" s="148"/>
      <c r="Q603" s="148"/>
      <c r="R603" s="148"/>
      <c r="S603" s="148"/>
      <c r="T603" s="148"/>
      <c r="U603" s="148"/>
      <c r="V603" s="148"/>
      <c r="W603" s="148"/>
      <c r="X603" s="148"/>
      <c r="Y603" s="148"/>
      <c r="Z603" s="148"/>
    </row>
    <row r="604" spans="1:26" ht="17.25" x14ac:dyDescent="0.4">
      <c r="A604" s="148"/>
      <c r="B604" s="148"/>
      <c r="C604" s="148"/>
      <c r="D604" s="148"/>
      <c r="E604" s="148"/>
      <c r="F604" s="148"/>
      <c r="G604" s="148"/>
      <c r="H604" s="148"/>
      <c r="I604" s="148"/>
      <c r="J604" s="148"/>
      <c r="K604" s="148"/>
      <c r="L604" s="155"/>
      <c r="M604" s="148"/>
      <c r="N604" s="148"/>
      <c r="O604" s="148"/>
      <c r="P604" s="148"/>
      <c r="Q604" s="148"/>
      <c r="R604" s="148"/>
      <c r="S604" s="148"/>
      <c r="T604" s="148"/>
      <c r="U604" s="148"/>
      <c r="V604" s="148"/>
      <c r="W604" s="148"/>
      <c r="X604" s="148"/>
      <c r="Y604" s="148"/>
      <c r="Z604" s="148"/>
    </row>
    <row r="605" spans="1:26" ht="17.25" x14ac:dyDescent="0.4">
      <c r="A605" s="148"/>
      <c r="B605" s="148"/>
      <c r="C605" s="148"/>
      <c r="D605" s="148"/>
      <c r="E605" s="148"/>
      <c r="F605" s="148"/>
      <c r="G605" s="148"/>
      <c r="H605" s="148"/>
      <c r="I605" s="148"/>
      <c r="J605" s="148"/>
      <c r="K605" s="148"/>
      <c r="L605" s="155"/>
      <c r="M605" s="148"/>
      <c r="N605" s="148"/>
      <c r="O605" s="148"/>
      <c r="P605" s="148"/>
      <c r="Q605" s="148"/>
      <c r="R605" s="148"/>
      <c r="S605" s="148"/>
      <c r="T605" s="148"/>
      <c r="U605" s="148"/>
      <c r="V605" s="148"/>
      <c r="W605" s="148"/>
      <c r="X605" s="148"/>
      <c r="Y605" s="148"/>
      <c r="Z605" s="148"/>
    </row>
    <row r="606" spans="1:26" ht="17.25" x14ac:dyDescent="0.4">
      <c r="A606" s="148"/>
      <c r="B606" s="148"/>
      <c r="C606" s="148"/>
      <c r="D606" s="148"/>
      <c r="E606" s="148"/>
      <c r="F606" s="148"/>
      <c r="G606" s="148"/>
      <c r="H606" s="148"/>
      <c r="I606" s="148"/>
      <c r="J606" s="148"/>
      <c r="K606" s="148"/>
      <c r="L606" s="155"/>
      <c r="M606" s="148"/>
      <c r="N606" s="148"/>
      <c r="O606" s="148"/>
      <c r="P606" s="148"/>
      <c r="Q606" s="148"/>
      <c r="R606" s="148"/>
      <c r="S606" s="148"/>
      <c r="T606" s="148"/>
      <c r="U606" s="148"/>
      <c r="V606" s="148"/>
      <c r="W606" s="148"/>
      <c r="X606" s="148"/>
      <c r="Y606" s="148"/>
      <c r="Z606" s="148"/>
    </row>
    <row r="607" spans="1:26" ht="17.25" x14ac:dyDescent="0.4">
      <c r="A607" s="148"/>
      <c r="B607" s="148"/>
      <c r="C607" s="148"/>
      <c r="D607" s="148"/>
      <c r="E607" s="148"/>
      <c r="F607" s="148"/>
      <c r="G607" s="148"/>
      <c r="H607" s="148"/>
      <c r="I607" s="148"/>
      <c r="J607" s="148"/>
      <c r="K607" s="148"/>
      <c r="L607" s="155"/>
      <c r="M607" s="148"/>
      <c r="N607" s="148"/>
      <c r="O607" s="148"/>
      <c r="P607" s="148"/>
      <c r="Q607" s="148"/>
      <c r="R607" s="148"/>
      <c r="S607" s="148"/>
      <c r="T607" s="148"/>
      <c r="U607" s="148"/>
      <c r="V607" s="148"/>
      <c r="W607" s="148"/>
      <c r="X607" s="148"/>
      <c r="Y607" s="148"/>
      <c r="Z607" s="148"/>
    </row>
    <row r="608" spans="1:26" ht="17.25" x14ac:dyDescent="0.4">
      <c r="A608" s="148"/>
      <c r="B608" s="148"/>
      <c r="C608" s="148"/>
      <c r="D608" s="148"/>
      <c r="E608" s="148"/>
      <c r="F608" s="148"/>
      <c r="G608" s="148"/>
      <c r="H608" s="148"/>
      <c r="I608" s="148"/>
      <c r="J608" s="148"/>
      <c r="K608" s="148"/>
      <c r="L608" s="155"/>
      <c r="M608" s="148"/>
      <c r="N608" s="148"/>
      <c r="O608" s="148"/>
      <c r="P608" s="148"/>
      <c r="Q608" s="148"/>
      <c r="R608" s="148"/>
      <c r="S608" s="148"/>
      <c r="T608" s="148"/>
      <c r="U608" s="148"/>
      <c r="V608" s="148"/>
      <c r="W608" s="148"/>
      <c r="X608" s="148"/>
      <c r="Y608" s="148"/>
      <c r="Z608" s="148"/>
    </row>
    <row r="609" spans="1:26" ht="17.25" x14ac:dyDescent="0.4">
      <c r="A609" s="148"/>
      <c r="B609" s="148"/>
      <c r="C609" s="148"/>
      <c r="D609" s="148"/>
      <c r="E609" s="148"/>
      <c r="F609" s="148"/>
      <c r="G609" s="148"/>
      <c r="H609" s="148"/>
      <c r="I609" s="148"/>
      <c r="J609" s="148"/>
      <c r="K609" s="148"/>
      <c r="L609" s="155"/>
      <c r="M609" s="148"/>
      <c r="N609" s="148"/>
      <c r="O609" s="148"/>
      <c r="P609" s="148"/>
      <c r="Q609" s="148"/>
      <c r="R609" s="148"/>
      <c r="S609" s="148"/>
      <c r="T609" s="148"/>
      <c r="U609" s="148"/>
      <c r="V609" s="148"/>
      <c r="W609" s="148"/>
      <c r="X609" s="148"/>
      <c r="Y609" s="148"/>
      <c r="Z609" s="148"/>
    </row>
    <row r="610" spans="1:26" ht="17.25" x14ac:dyDescent="0.4">
      <c r="A610" s="148"/>
      <c r="B610" s="148"/>
      <c r="C610" s="148"/>
      <c r="D610" s="148"/>
      <c r="E610" s="148"/>
      <c r="F610" s="148"/>
      <c r="G610" s="148"/>
      <c r="H610" s="148"/>
      <c r="I610" s="148"/>
      <c r="J610" s="148"/>
      <c r="K610" s="148"/>
      <c r="L610" s="155"/>
      <c r="M610" s="148"/>
      <c r="N610" s="148"/>
      <c r="O610" s="148"/>
      <c r="P610" s="148"/>
      <c r="Q610" s="148"/>
      <c r="R610" s="148"/>
      <c r="S610" s="148"/>
      <c r="T610" s="148"/>
      <c r="U610" s="148"/>
      <c r="V610" s="148"/>
      <c r="W610" s="148"/>
      <c r="X610" s="148"/>
      <c r="Y610" s="148"/>
      <c r="Z610" s="148"/>
    </row>
    <row r="611" spans="1:26" ht="17.25" x14ac:dyDescent="0.4">
      <c r="A611" s="148"/>
      <c r="B611" s="148"/>
      <c r="C611" s="148"/>
      <c r="D611" s="148"/>
      <c r="E611" s="148"/>
      <c r="F611" s="148"/>
      <c r="G611" s="148"/>
      <c r="H611" s="148"/>
      <c r="I611" s="148"/>
      <c r="J611" s="148"/>
      <c r="K611" s="148"/>
      <c r="L611" s="155"/>
      <c r="M611" s="148"/>
      <c r="N611" s="148"/>
      <c r="O611" s="148"/>
      <c r="P611" s="148"/>
      <c r="Q611" s="148"/>
      <c r="R611" s="148"/>
      <c r="S611" s="148"/>
      <c r="T611" s="148"/>
      <c r="U611" s="148"/>
      <c r="V611" s="148"/>
      <c r="W611" s="148"/>
      <c r="X611" s="148"/>
      <c r="Y611" s="148"/>
      <c r="Z611" s="148"/>
    </row>
    <row r="612" spans="1:26" ht="17.25" x14ac:dyDescent="0.4">
      <c r="A612" s="148"/>
      <c r="B612" s="148"/>
      <c r="C612" s="148"/>
      <c r="D612" s="148"/>
      <c r="E612" s="148"/>
      <c r="F612" s="148"/>
      <c r="G612" s="148"/>
      <c r="H612" s="148"/>
      <c r="I612" s="148"/>
      <c r="J612" s="148"/>
      <c r="K612" s="148"/>
      <c r="L612" s="155"/>
      <c r="M612" s="148"/>
      <c r="N612" s="148"/>
      <c r="O612" s="148"/>
      <c r="P612" s="148"/>
      <c r="Q612" s="148"/>
      <c r="R612" s="148"/>
      <c r="S612" s="148"/>
      <c r="T612" s="148"/>
      <c r="U612" s="148"/>
      <c r="V612" s="148"/>
      <c r="W612" s="148"/>
      <c r="X612" s="148"/>
      <c r="Y612" s="148"/>
      <c r="Z612" s="148"/>
    </row>
    <row r="613" spans="1:26" ht="17.25" x14ac:dyDescent="0.4">
      <c r="A613" s="148"/>
      <c r="B613" s="148"/>
      <c r="C613" s="148"/>
      <c r="D613" s="148"/>
      <c r="E613" s="148"/>
      <c r="F613" s="148"/>
      <c r="G613" s="148"/>
      <c r="H613" s="148"/>
      <c r="I613" s="148"/>
      <c r="J613" s="148"/>
      <c r="K613" s="148"/>
      <c r="L613" s="155"/>
      <c r="M613" s="148"/>
      <c r="N613" s="148"/>
      <c r="O613" s="148"/>
      <c r="P613" s="148"/>
      <c r="Q613" s="148"/>
      <c r="R613" s="148"/>
      <c r="S613" s="148"/>
      <c r="T613" s="148"/>
      <c r="U613" s="148"/>
      <c r="V613" s="148"/>
      <c r="W613" s="148"/>
      <c r="X613" s="148"/>
      <c r="Y613" s="148"/>
      <c r="Z613" s="148"/>
    </row>
    <row r="614" spans="1:26" ht="17.25" x14ac:dyDescent="0.4">
      <c r="A614" s="148"/>
      <c r="B614" s="148"/>
      <c r="C614" s="148"/>
      <c r="D614" s="148"/>
      <c r="E614" s="148"/>
      <c r="F614" s="148"/>
      <c r="G614" s="148"/>
      <c r="H614" s="148"/>
      <c r="I614" s="148"/>
      <c r="J614" s="148"/>
      <c r="K614" s="148"/>
      <c r="L614" s="155"/>
      <c r="M614" s="148"/>
      <c r="N614" s="148"/>
      <c r="O614" s="148"/>
      <c r="P614" s="148"/>
      <c r="Q614" s="148"/>
      <c r="R614" s="148"/>
      <c r="S614" s="148"/>
      <c r="T614" s="148"/>
      <c r="U614" s="148"/>
      <c r="V614" s="148"/>
      <c r="W614" s="148"/>
      <c r="X614" s="148"/>
      <c r="Y614" s="148"/>
      <c r="Z614" s="148"/>
    </row>
    <row r="615" spans="1:26" ht="17.25" x14ac:dyDescent="0.4">
      <c r="A615" s="148"/>
      <c r="B615" s="148"/>
      <c r="C615" s="148"/>
      <c r="D615" s="148"/>
      <c r="E615" s="148"/>
      <c r="F615" s="148"/>
      <c r="G615" s="148"/>
      <c r="H615" s="148"/>
      <c r="I615" s="148"/>
      <c r="J615" s="148"/>
      <c r="K615" s="148"/>
      <c r="L615" s="155"/>
      <c r="M615" s="148"/>
      <c r="N615" s="148"/>
      <c r="O615" s="148"/>
      <c r="P615" s="148"/>
      <c r="Q615" s="148"/>
      <c r="R615" s="148"/>
      <c r="S615" s="148"/>
      <c r="T615" s="148"/>
      <c r="U615" s="148"/>
      <c r="V615" s="148"/>
      <c r="W615" s="148"/>
      <c r="X615" s="148"/>
      <c r="Y615" s="148"/>
      <c r="Z615" s="148"/>
    </row>
    <row r="616" spans="1:26" ht="17.25" x14ac:dyDescent="0.4">
      <c r="A616" s="148"/>
      <c r="B616" s="148"/>
      <c r="C616" s="148"/>
      <c r="D616" s="148"/>
      <c r="E616" s="148"/>
      <c r="F616" s="148"/>
      <c r="G616" s="148"/>
      <c r="H616" s="148"/>
      <c r="I616" s="148"/>
      <c r="J616" s="148"/>
      <c r="K616" s="148"/>
      <c r="L616" s="155"/>
      <c r="M616" s="148"/>
      <c r="N616" s="148"/>
      <c r="O616" s="148"/>
      <c r="P616" s="148"/>
      <c r="Q616" s="148"/>
      <c r="R616" s="148"/>
      <c r="S616" s="148"/>
      <c r="T616" s="148"/>
      <c r="U616" s="148"/>
      <c r="V616" s="148"/>
      <c r="W616" s="148"/>
      <c r="X616" s="148"/>
      <c r="Y616" s="148"/>
      <c r="Z616" s="148"/>
    </row>
    <row r="617" spans="1:26" ht="17.25" x14ac:dyDescent="0.4">
      <c r="A617" s="148"/>
      <c r="B617" s="148"/>
      <c r="C617" s="148"/>
      <c r="D617" s="148"/>
      <c r="E617" s="148"/>
      <c r="F617" s="148"/>
      <c r="G617" s="148"/>
      <c r="H617" s="148"/>
      <c r="I617" s="148"/>
      <c r="J617" s="148"/>
      <c r="K617" s="148"/>
      <c r="L617" s="155"/>
      <c r="M617" s="148"/>
      <c r="N617" s="148"/>
      <c r="O617" s="148"/>
      <c r="P617" s="148"/>
      <c r="Q617" s="148"/>
      <c r="R617" s="148"/>
      <c r="S617" s="148"/>
      <c r="T617" s="148"/>
      <c r="U617" s="148"/>
      <c r="V617" s="148"/>
      <c r="W617" s="148"/>
      <c r="X617" s="148"/>
      <c r="Y617" s="148"/>
      <c r="Z617" s="148"/>
    </row>
    <row r="618" spans="1:26" ht="17.25" x14ac:dyDescent="0.4">
      <c r="A618" s="148"/>
      <c r="B618" s="148"/>
      <c r="C618" s="148"/>
      <c r="D618" s="148"/>
      <c r="E618" s="148"/>
      <c r="F618" s="148"/>
      <c r="G618" s="148"/>
      <c r="H618" s="148"/>
      <c r="I618" s="148"/>
      <c r="J618" s="148"/>
      <c r="K618" s="148"/>
      <c r="L618" s="155"/>
      <c r="M618" s="148"/>
      <c r="N618" s="148"/>
      <c r="O618" s="148"/>
      <c r="P618" s="148"/>
      <c r="Q618" s="148"/>
      <c r="R618" s="148"/>
      <c r="S618" s="148"/>
      <c r="T618" s="148"/>
      <c r="U618" s="148"/>
      <c r="V618" s="148"/>
      <c r="W618" s="148"/>
      <c r="X618" s="148"/>
      <c r="Y618" s="148"/>
      <c r="Z618" s="148"/>
    </row>
    <row r="619" spans="1:26" ht="17.25" x14ac:dyDescent="0.4">
      <c r="A619" s="148"/>
      <c r="B619" s="148"/>
      <c r="C619" s="148"/>
      <c r="D619" s="148"/>
      <c r="E619" s="148"/>
      <c r="F619" s="148"/>
      <c r="G619" s="148"/>
      <c r="H619" s="148"/>
      <c r="I619" s="148"/>
      <c r="J619" s="148"/>
      <c r="K619" s="148"/>
      <c r="L619" s="155"/>
      <c r="M619" s="148"/>
      <c r="N619" s="148"/>
      <c r="O619" s="148"/>
      <c r="P619" s="148"/>
      <c r="Q619" s="148"/>
      <c r="R619" s="148"/>
      <c r="S619" s="148"/>
      <c r="T619" s="148"/>
      <c r="U619" s="148"/>
      <c r="V619" s="148"/>
      <c r="W619" s="148"/>
      <c r="X619" s="148"/>
      <c r="Y619" s="148"/>
      <c r="Z619" s="148"/>
    </row>
    <row r="620" spans="1:26" ht="17.25" x14ac:dyDescent="0.4">
      <c r="A620" s="148"/>
      <c r="B620" s="148"/>
      <c r="C620" s="148"/>
      <c r="D620" s="148"/>
      <c r="E620" s="148"/>
      <c r="F620" s="148"/>
      <c r="G620" s="148"/>
      <c r="H620" s="148"/>
      <c r="I620" s="148"/>
      <c r="J620" s="148"/>
      <c r="K620" s="148"/>
      <c r="L620" s="155"/>
      <c r="M620" s="148"/>
      <c r="N620" s="148"/>
      <c r="O620" s="148"/>
      <c r="P620" s="148"/>
      <c r="Q620" s="148"/>
      <c r="R620" s="148"/>
      <c r="S620" s="148"/>
      <c r="T620" s="148"/>
      <c r="U620" s="148"/>
      <c r="V620" s="148"/>
      <c r="W620" s="148"/>
      <c r="X620" s="148"/>
      <c r="Y620" s="148"/>
      <c r="Z620" s="148"/>
    </row>
    <row r="621" spans="1:26" ht="17.25" x14ac:dyDescent="0.4">
      <c r="A621" s="148"/>
      <c r="B621" s="148"/>
      <c r="C621" s="148"/>
      <c r="D621" s="148"/>
      <c r="E621" s="148"/>
      <c r="F621" s="148"/>
      <c r="G621" s="148"/>
      <c r="H621" s="148"/>
      <c r="I621" s="148"/>
      <c r="J621" s="148"/>
      <c r="K621" s="148"/>
      <c r="L621" s="155"/>
      <c r="M621" s="148"/>
      <c r="N621" s="148"/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48"/>
      <c r="Z621" s="148"/>
    </row>
    <row r="622" spans="1:26" ht="17.25" x14ac:dyDescent="0.4">
      <c r="A622" s="148"/>
      <c r="B622" s="148"/>
      <c r="C622" s="148"/>
      <c r="D622" s="148"/>
      <c r="E622" s="148"/>
      <c r="F622" s="148"/>
      <c r="G622" s="148"/>
      <c r="H622" s="148"/>
      <c r="I622" s="148"/>
      <c r="J622" s="148"/>
      <c r="K622" s="148"/>
      <c r="L622" s="155"/>
      <c r="M622" s="148"/>
      <c r="N622" s="148"/>
      <c r="O622" s="148"/>
      <c r="P622" s="148"/>
      <c r="Q622" s="148"/>
      <c r="R622" s="148"/>
      <c r="S622" s="148"/>
      <c r="T622" s="148"/>
      <c r="U622" s="148"/>
      <c r="V622" s="148"/>
      <c r="W622" s="148"/>
      <c r="X622" s="148"/>
      <c r="Y622" s="148"/>
      <c r="Z622" s="148"/>
    </row>
    <row r="623" spans="1:26" ht="17.25" x14ac:dyDescent="0.4">
      <c r="A623" s="148"/>
      <c r="B623" s="148"/>
      <c r="C623" s="148"/>
      <c r="D623" s="148"/>
      <c r="E623" s="148"/>
      <c r="F623" s="148"/>
      <c r="G623" s="148"/>
      <c r="H623" s="148"/>
      <c r="I623" s="148"/>
      <c r="J623" s="148"/>
      <c r="K623" s="148"/>
      <c r="L623" s="155"/>
      <c r="M623" s="148"/>
      <c r="N623" s="148"/>
      <c r="O623" s="148"/>
      <c r="P623" s="148"/>
      <c r="Q623" s="148"/>
      <c r="R623" s="148"/>
      <c r="S623" s="148"/>
      <c r="T623" s="148"/>
      <c r="U623" s="148"/>
      <c r="V623" s="148"/>
      <c r="W623" s="148"/>
      <c r="X623" s="148"/>
      <c r="Y623" s="148"/>
      <c r="Z623" s="148"/>
    </row>
    <row r="624" spans="1:26" ht="17.25" x14ac:dyDescent="0.4">
      <c r="A624" s="148"/>
      <c r="B624" s="148"/>
      <c r="C624" s="148"/>
      <c r="D624" s="148"/>
      <c r="E624" s="148"/>
      <c r="F624" s="148"/>
      <c r="G624" s="148"/>
      <c r="H624" s="148"/>
      <c r="I624" s="148"/>
      <c r="J624" s="148"/>
      <c r="K624" s="148"/>
      <c r="L624" s="155"/>
      <c r="M624" s="148"/>
      <c r="N624" s="148"/>
      <c r="O624" s="148"/>
      <c r="P624" s="148"/>
      <c r="Q624" s="148"/>
      <c r="R624" s="148"/>
      <c r="S624" s="148"/>
      <c r="T624" s="148"/>
      <c r="U624" s="148"/>
      <c r="V624" s="148"/>
      <c r="W624" s="148"/>
      <c r="X624" s="148"/>
      <c r="Y624" s="148"/>
      <c r="Z624" s="148"/>
    </row>
    <row r="625" spans="1:26" ht="17.25" x14ac:dyDescent="0.4">
      <c r="A625" s="148"/>
      <c r="B625" s="148"/>
      <c r="C625" s="148"/>
      <c r="D625" s="148"/>
      <c r="E625" s="148"/>
      <c r="F625" s="148"/>
      <c r="G625" s="148"/>
      <c r="H625" s="148"/>
      <c r="I625" s="148"/>
      <c r="J625" s="148"/>
      <c r="K625" s="148"/>
      <c r="L625" s="155"/>
      <c r="M625" s="148"/>
      <c r="N625" s="148"/>
      <c r="O625" s="148"/>
      <c r="P625" s="148"/>
      <c r="Q625" s="148"/>
      <c r="R625" s="148"/>
      <c r="S625" s="148"/>
      <c r="T625" s="148"/>
      <c r="U625" s="148"/>
      <c r="V625" s="148"/>
      <c r="W625" s="148"/>
      <c r="X625" s="148"/>
      <c r="Y625" s="148"/>
      <c r="Z625" s="148"/>
    </row>
    <row r="626" spans="1:26" ht="17.25" x14ac:dyDescent="0.4">
      <c r="A626" s="148"/>
      <c r="B626" s="148"/>
      <c r="C626" s="148"/>
      <c r="D626" s="148"/>
      <c r="E626" s="148"/>
      <c r="F626" s="148"/>
      <c r="G626" s="148"/>
      <c r="H626" s="148"/>
      <c r="I626" s="148"/>
      <c r="J626" s="148"/>
      <c r="K626" s="148"/>
      <c r="L626" s="155"/>
      <c r="M626" s="148"/>
      <c r="N626" s="148"/>
      <c r="O626" s="148"/>
      <c r="P626" s="148"/>
      <c r="Q626" s="148"/>
      <c r="R626" s="148"/>
      <c r="S626" s="148"/>
      <c r="T626" s="148"/>
      <c r="U626" s="148"/>
      <c r="V626" s="148"/>
      <c r="W626" s="148"/>
      <c r="X626" s="148"/>
      <c r="Y626" s="148"/>
      <c r="Z626" s="148"/>
    </row>
    <row r="627" spans="1:26" ht="17.25" x14ac:dyDescent="0.4">
      <c r="A627" s="148"/>
      <c r="B627" s="148"/>
      <c r="C627" s="148"/>
      <c r="D627" s="148"/>
      <c r="E627" s="148"/>
      <c r="F627" s="148"/>
      <c r="G627" s="148"/>
      <c r="H627" s="148"/>
      <c r="I627" s="148"/>
      <c r="J627" s="148"/>
      <c r="K627" s="148"/>
      <c r="L627" s="155"/>
      <c r="M627" s="148"/>
      <c r="N627" s="148"/>
      <c r="O627" s="148"/>
      <c r="P627" s="148"/>
      <c r="Q627" s="148"/>
      <c r="R627" s="148"/>
      <c r="S627" s="148"/>
      <c r="T627" s="148"/>
      <c r="U627" s="148"/>
      <c r="V627" s="148"/>
      <c r="W627" s="148"/>
      <c r="X627" s="148"/>
      <c r="Y627" s="148"/>
      <c r="Z627" s="148"/>
    </row>
    <row r="628" spans="1:26" ht="17.25" x14ac:dyDescent="0.4">
      <c r="A628" s="148"/>
      <c r="B628" s="148"/>
      <c r="C628" s="148"/>
      <c r="D628" s="148"/>
      <c r="E628" s="148"/>
      <c r="F628" s="148"/>
      <c r="G628" s="148"/>
      <c r="H628" s="148"/>
      <c r="I628" s="148"/>
      <c r="J628" s="148"/>
      <c r="K628" s="148"/>
      <c r="L628" s="155"/>
      <c r="M628" s="148"/>
      <c r="N628" s="148"/>
      <c r="O628" s="148"/>
      <c r="P628" s="148"/>
      <c r="Q628" s="148"/>
      <c r="R628" s="148"/>
      <c r="S628" s="148"/>
      <c r="T628" s="148"/>
      <c r="U628" s="148"/>
      <c r="V628" s="148"/>
      <c r="W628" s="148"/>
      <c r="X628" s="148"/>
      <c r="Y628" s="148"/>
      <c r="Z628" s="148"/>
    </row>
    <row r="629" spans="1:26" ht="17.25" x14ac:dyDescent="0.4">
      <c r="A629" s="148"/>
      <c r="B629" s="148"/>
      <c r="C629" s="148"/>
      <c r="D629" s="148"/>
      <c r="E629" s="148"/>
      <c r="F629" s="148"/>
      <c r="G629" s="148"/>
      <c r="H629" s="148"/>
      <c r="I629" s="148"/>
      <c r="J629" s="148"/>
      <c r="K629" s="148"/>
      <c r="L629" s="155"/>
      <c r="M629" s="148"/>
      <c r="N629" s="148"/>
      <c r="O629" s="148"/>
      <c r="P629" s="148"/>
      <c r="Q629" s="148"/>
      <c r="R629" s="148"/>
      <c r="S629" s="148"/>
      <c r="T629" s="148"/>
      <c r="U629" s="148"/>
      <c r="V629" s="148"/>
      <c r="W629" s="148"/>
      <c r="X629" s="148"/>
      <c r="Y629" s="148"/>
      <c r="Z629" s="148"/>
    </row>
    <row r="630" spans="1:26" ht="17.25" x14ac:dyDescent="0.4">
      <c r="A630" s="148"/>
      <c r="B630" s="148"/>
      <c r="C630" s="148"/>
      <c r="D630" s="148"/>
      <c r="E630" s="148"/>
      <c r="F630" s="148"/>
      <c r="G630" s="148"/>
      <c r="H630" s="148"/>
      <c r="I630" s="148"/>
      <c r="J630" s="148"/>
      <c r="K630" s="148"/>
      <c r="L630" s="155"/>
      <c r="M630" s="148"/>
      <c r="N630" s="148"/>
      <c r="O630" s="148"/>
      <c r="P630" s="148"/>
      <c r="Q630" s="148"/>
      <c r="R630" s="148"/>
      <c r="S630" s="148"/>
      <c r="T630" s="148"/>
      <c r="U630" s="148"/>
      <c r="V630" s="148"/>
      <c r="W630" s="148"/>
      <c r="X630" s="148"/>
      <c r="Y630" s="148"/>
      <c r="Z630" s="148"/>
    </row>
    <row r="631" spans="1:26" ht="17.25" x14ac:dyDescent="0.4">
      <c r="A631" s="148"/>
      <c r="B631" s="148"/>
      <c r="C631" s="148"/>
      <c r="D631" s="148"/>
      <c r="E631" s="148"/>
      <c r="F631" s="148"/>
      <c r="G631" s="148"/>
      <c r="H631" s="148"/>
      <c r="I631" s="148"/>
      <c r="J631" s="148"/>
      <c r="K631" s="148"/>
      <c r="L631" s="155"/>
      <c r="M631" s="148"/>
      <c r="N631" s="148"/>
      <c r="O631" s="148"/>
      <c r="P631" s="148"/>
      <c r="Q631" s="148"/>
      <c r="R631" s="148"/>
      <c r="S631" s="148"/>
      <c r="T631" s="148"/>
      <c r="U631" s="148"/>
      <c r="V631" s="148"/>
      <c r="W631" s="148"/>
      <c r="X631" s="148"/>
      <c r="Y631" s="148"/>
      <c r="Z631" s="148"/>
    </row>
    <row r="632" spans="1:26" ht="17.25" x14ac:dyDescent="0.4">
      <c r="A632" s="148"/>
      <c r="B632" s="148"/>
      <c r="C632" s="148"/>
      <c r="D632" s="148"/>
      <c r="E632" s="148"/>
      <c r="F632" s="148"/>
      <c r="G632" s="148"/>
      <c r="H632" s="148"/>
      <c r="I632" s="148"/>
      <c r="J632" s="148"/>
      <c r="K632" s="148"/>
      <c r="L632" s="155"/>
      <c r="M632" s="148"/>
      <c r="N632" s="148"/>
      <c r="O632" s="148"/>
      <c r="P632" s="148"/>
      <c r="Q632" s="148"/>
      <c r="R632" s="148"/>
      <c r="S632" s="148"/>
      <c r="T632" s="148"/>
      <c r="U632" s="148"/>
      <c r="V632" s="148"/>
      <c r="W632" s="148"/>
      <c r="X632" s="148"/>
      <c r="Y632" s="148"/>
      <c r="Z632" s="148"/>
    </row>
    <row r="633" spans="1:26" ht="17.25" x14ac:dyDescent="0.4">
      <c r="A633" s="148"/>
      <c r="B633" s="148"/>
      <c r="C633" s="148"/>
      <c r="D633" s="148"/>
      <c r="E633" s="148"/>
      <c r="F633" s="148"/>
      <c r="G633" s="148"/>
      <c r="H633" s="148"/>
      <c r="I633" s="148"/>
      <c r="J633" s="148"/>
      <c r="K633" s="148"/>
      <c r="L633" s="155"/>
      <c r="M633" s="148"/>
      <c r="N633" s="148"/>
      <c r="O633" s="148"/>
      <c r="P633" s="148"/>
      <c r="Q633" s="148"/>
      <c r="R633" s="148"/>
      <c r="S633" s="148"/>
      <c r="T633" s="148"/>
      <c r="U633" s="148"/>
      <c r="V633" s="148"/>
      <c r="W633" s="148"/>
      <c r="X633" s="148"/>
      <c r="Y633" s="148"/>
      <c r="Z633" s="148"/>
    </row>
    <row r="634" spans="1:26" ht="17.25" x14ac:dyDescent="0.4">
      <c r="A634" s="148"/>
      <c r="B634" s="148"/>
      <c r="C634" s="148"/>
      <c r="D634" s="148"/>
      <c r="E634" s="148"/>
      <c r="F634" s="148"/>
      <c r="G634" s="148"/>
      <c r="H634" s="148"/>
      <c r="I634" s="148"/>
      <c r="J634" s="148"/>
      <c r="K634" s="148"/>
      <c r="L634" s="155"/>
      <c r="M634" s="148"/>
      <c r="N634" s="148"/>
      <c r="O634" s="148"/>
      <c r="P634" s="148"/>
      <c r="Q634" s="148"/>
      <c r="R634" s="148"/>
      <c r="S634" s="148"/>
      <c r="T634" s="148"/>
      <c r="U634" s="148"/>
      <c r="V634" s="148"/>
      <c r="W634" s="148"/>
      <c r="X634" s="148"/>
      <c r="Y634" s="148"/>
      <c r="Z634" s="148"/>
    </row>
    <row r="635" spans="1:26" ht="17.25" x14ac:dyDescent="0.4">
      <c r="A635" s="148"/>
      <c r="B635" s="148"/>
      <c r="C635" s="148"/>
      <c r="D635" s="148"/>
      <c r="E635" s="148"/>
      <c r="F635" s="148"/>
      <c r="G635" s="148"/>
      <c r="H635" s="148"/>
      <c r="I635" s="148"/>
      <c r="J635" s="148"/>
      <c r="K635" s="148"/>
      <c r="L635" s="155"/>
      <c r="M635" s="148"/>
      <c r="N635" s="148"/>
      <c r="O635" s="148"/>
      <c r="P635" s="148"/>
      <c r="Q635" s="148"/>
      <c r="R635" s="148"/>
      <c r="S635" s="148"/>
      <c r="T635" s="148"/>
      <c r="U635" s="148"/>
      <c r="V635" s="148"/>
      <c r="W635" s="148"/>
      <c r="X635" s="148"/>
      <c r="Y635" s="148"/>
      <c r="Z635" s="148"/>
    </row>
    <row r="636" spans="1:26" ht="17.25" x14ac:dyDescent="0.4">
      <c r="A636" s="148"/>
      <c r="B636" s="148"/>
      <c r="C636" s="148"/>
      <c r="D636" s="148"/>
      <c r="E636" s="148"/>
      <c r="F636" s="148"/>
      <c r="G636" s="148"/>
      <c r="H636" s="148"/>
      <c r="I636" s="148"/>
      <c r="J636" s="148"/>
      <c r="K636" s="148"/>
      <c r="L636" s="155"/>
      <c r="M636" s="148"/>
      <c r="N636" s="148"/>
      <c r="O636" s="148"/>
      <c r="P636" s="148"/>
      <c r="Q636" s="148"/>
      <c r="R636" s="148"/>
      <c r="S636" s="148"/>
      <c r="T636" s="148"/>
      <c r="U636" s="148"/>
      <c r="V636" s="148"/>
      <c r="W636" s="148"/>
      <c r="X636" s="148"/>
      <c r="Y636" s="148"/>
      <c r="Z636" s="148"/>
    </row>
    <row r="637" spans="1:26" ht="17.25" x14ac:dyDescent="0.4">
      <c r="A637" s="148"/>
      <c r="B637" s="148"/>
      <c r="C637" s="148"/>
      <c r="D637" s="148"/>
      <c r="E637" s="148"/>
      <c r="F637" s="148"/>
      <c r="G637" s="148"/>
      <c r="H637" s="148"/>
      <c r="I637" s="148"/>
      <c r="J637" s="148"/>
      <c r="K637" s="148"/>
      <c r="L637" s="155"/>
      <c r="M637" s="148"/>
      <c r="N637" s="148"/>
      <c r="O637" s="148"/>
      <c r="P637" s="148"/>
      <c r="Q637" s="148"/>
      <c r="R637" s="148"/>
      <c r="S637" s="148"/>
      <c r="T637" s="148"/>
      <c r="U637" s="148"/>
      <c r="V637" s="148"/>
      <c r="W637" s="148"/>
      <c r="X637" s="148"/>
      <c r="Y637" s="148"/>
      <c r="Z637" s="148"/>
    </row>
    <row r="638" spans="1:26" ht="17.25" x14ac:dyDescent="0.4">
      <c r="A638" s="148"/>
      <c r="B638" s="148"/>
      <c r="C638" s="148"/>
      <c r="D638" s="148"/>
      <c r="E638" s="148"/>
      <c r="F638" s="148"/>
      <c r="G638" s="148"/>
      <c r="H638" s="148"/>
      <c r="I638" s="148"/>
      <c r="J638" s="148"/>
      <c r="K638" s="148"/>
      <c r="L638" s="155"/>
      <c r="M638" s="148"/>
      <c r="N638" s="148"/>
      <c r="O638" s="148"/>
      <c r="P638" s="148"/>
      <c r="Q638" s="148"/>
      <c r="R638" s="148"/>
      <c r="S638" s="148"/>
      <c r="T638" s="148"/>
      <c r="U638" s="148"/>
      <c r="V638" s="148"/>
      <c r="W638" s="148"/>
      <c r="X638" s="148"/>
      <c r="Y638" s="148"/>
      <c r="Z638" s="148"/>
    </row>
    <row r="639" spans="1:26" ht="17.25" x14ac:dyDescent="0.4">
      <c r="A639" s="148"/>
      <c r="B639" s="148"/>
      <c r="C639" s="148"/>
      <c r="D639" s="148"/>
      <c r="E639" s="148"/>
      <c r="F639" s="148"/>
      <c r="G639" s="148"/>
      <c r="H639" s="148"/>
      <c r="I639" s="148"/>
      <c r="J639" s="148"/>
      <c r="K639" s="148"/>
      <c r="L639" s="155"/>
      <c r="M639" s="148"/>
      <c r="N639" s="148"/>
      <c r="O639" s="148"/>
      <c r="P639" s="148"/>
      <c r="Q639" s="148"/>
      <c r="R639" s="148"/>
      <c r="S639" s="148"/>
      <c r="T639" s="148"/>
      <c r="U639" s="148"/>
      <c r="V639" s="148"/>
      <c r="W639" s="148"/>
      <c r="X639" s="148"/>
      <c r="Y639" s="148"/>
      <c r="Z639" s="148"/>
    </row>
    <row r="640" spans="1:26" ht="17.25" x14ac:dyDescent="0.4">
      <c r="A640" s="148"/>
      <c r="B640" s="148"/>
      <c r="C640" s="148"/>
      <c r="D640" s="148"/>
      <c r="E640" s="148"/>
      <c r="F640" s="148"/>
      <c r="G640" s="148"/>
      <c r="H640" s="148"/>
      <c r="I640" s="148"/>
      <c r="J640" s="148"/>
      <c r="K640" s="148"/>
      <c r="L640" s="155"/>
      <c r="M640" s="148"/>
      <c r="N640" s="148"/>
      <c r="O640" s="148"/>
      <c r="P640" s="148"/>
      <c r="Q640" s="148"/>
      <c r="R640" s="148"/>
      <c r="S640" s="148"/>
      <c r="T640" s="148"/>
      <c r="U640" s="148"/>
      <c r="V640" s="148"/>
      <c r="W640" s="148"/>
      <c r="X640" s="148"/>
      <c r="Y640" s="148"/>
      <c r="Z640" s="148"/>
    </row>
    <row r="641" spans="1:26" ht="17.25" x14ac:dyDescent="0.4">
      <c r="A641" s="148"/>
      <c r="B641" s="148"/>
      <c r="C641" s="148"/>
      <c r="D641" s="148"/>
      <c r="E641" s="148"/>
      <c r="F641" s="148"/>
      <c r="G641" s="148"/>
      <c r="H641" s="148"/>
      <c r="I641" s="148"/>
      <c r="J641" s="148"/>
      <c r="K641" s="148"/>
      <c r="L641" s="155"/>
      <c r="M641" s="148"/>
      <c r="N641" s="148"/>
      <c r="O641" s="148"/>
      <c r="P641" s="148"/>
      <c r="Q641" s="148"/>
      <c r="R641" s="148"/>
      <c r="S641" s="148"/>
      <c r="T641" s="148"/>
      <c r="U641" s="148"/>
      <c r="V641" s="148"/>
      <c r="W641" s="148"/>
      <c r="X641" s="148"/>
      <c r="Y641" s="148"/>
      <c r="Z641" s="148"/>
    </row>
    <row r="642" spans="1:26" ht="17.25" x14ac:dyDescent="0.4">
      <c r="A642" s="148"/>
      <c r="B642" s="148"/>
      <c r="C642" s="148"/>
      <c r="D642" s="148"/>
      <c r="E642" s="148"/>
      <c r="F642" s="148"/>
      <c r="G642" s="148"/>
      <c r="H642" s="148"/>
      <c r="I642" s="148"/>
      <c r="J642" s="148"/>
      <c r="K642" s="148"/>
      <c r="L642" s="155"/>
      <c r="M642" s="148"/>
      <c r="N642" s="148"/>
      <c r="O642" s="148"/>
      <c r="P642" s="148"/>
      <c r="Q642" s="148"/>
      <c r="R642" s="148"/>
      <c r="S642" s="148"/>
      <c r="T642" s="148"/>
      <c r="U642" s="148"/>
      <c r="V642" s="148"/>
      <c r="W642" s="148"/>
      <c r="X642" s="148"/>
      <c r="Y642" s="148"/>
      <c r="Z642" s="148"/>
    </row>
    <row r="643" spans="1:26" ht="17.25" x14ac:dyDescent="0.4">
      <c r="A643" s="148"/>
      <c r="B643" s="148"/>
      <c r="C643" s="148"/>
      <c r="D643" s="148"/>
      <c r="E643" s="148"/>
      <c r="F643" s="148"/>
      <c r="G643" s="148"/>
      <c r="H643" s="148"/>
      <c r="I643" s="148"/>
      <c r="J643" s="148"/>
      <c r="K643" s="148"/>
      <c r="L643" s="155"/>
      <c r="M643" s="148"/>
      <c r="N643" s="148"/>
      <c r="O643" s="148"/>
      <c r="P643" s="148"/>
      <c r="Q643" s="148"/>
      <c r="R643" s="148"/>
      <c r="S643" s="148"/>
      <c r="T643" s="148"/>
      <c r="U643" s="148"/>
      <c r="V643" s="148"/>
      <c r="W643" s="148"/>
      <c r="X643" s="148"/>
      <c r="Y643" s="148"/>
      <c r="Z643" s="148"/>
    </row>
    <row r="644" spans="1:26" ht="17.25" x14ac:dyDescent="0.4">
      <c r="A644" s="148"/>
      <c r="B644" s="148"/>
      <c r="C644" s="148"/>
      <c r="D644" s="148"/>
      <c r="E644" s="148"/>
      <c r="F644" s="148"/>
      <c r="G644" s="148"/>
      <c r="H644" s="148"/>
      <c r="I644" s="148"/>
      <c r="J644" s="148"/>
      <c r="K644" s="148"/>
      <c r="L644" s="155"/>
      <c r="M644" s="148"/>
      <c r="N644" s="148"/>
      <c r="O644" s="148"/>
      <c r="P644" s="148"/>
      <c r="Q644" s="148"/>
      <c r="R644" s="148"/>
      <c r="S644" s="148"/>
      <c r="T644" s="148"/>
      <c r="U644" s="148"/>
      <c r="V644" s="148"/>
      <c r="W644" s="148"/>
      <c r="X644" s="148"/>
      <c r="Y644" s="148"/>
      <c r="Z644" s="148"/>
    </row>
    <row r="645" spans="1:26" ht="17.25" x14ac:dyDescent="0.4">
      <c r="A645" s="148"/>
      <c r="B645" s="148"/>
      <c r="C645" s="148"/>
      <c r="D645" s="148"/>
      <c r="E645" s="148"/>
      <c r="F645" s="148"/>
      <c r="G645" s="148"/>
      <c r="H645" s="148"/>
      <c r="I645" s="148"/>
      <c r="J645" s="148"/>
      <c r="K645" s="148"/>
      <c r="L645" s="155"/>
      <c r="M645" s="148"/>
      <c r="N645" s="148"/>
      <c r="O645" s="148"/>
      <c r="P645" s="148"/>
      <c r="Q645" s="148"/>
      <c r="R645" s="148"/>
      <c r="S645" s="148"/>
      <c r="T645" s="148"/>
      <c r="U645" s="148"/>
      <c r="V645" s="148"/>
      <c r="W645" s="148"/>
      <c r="X645" s="148"/>
      <c r="Y645" s="148"/>
      <c r="Z645" s="148"/>
    </row>
    <row r="646" spans="1:26" ht="17.25" x14ac:dyDescent="0.4">
      <c r="A646" s="148"/>
      <c r="B646" s="148"/>
      <c r="C646" s="148"/>
      <c r="D646" s="148"/>
      <c r="E646" s="148"/>
      <c r="F646" s="148"/>
      <c r="G646" s="148"/>
      <c r="H646" s="148"/>
      <c r="I646" s="148"/>
      <c r="J646" s="148"/>
      <c r="K646" s="148"/>
      <c r="L646" s="155"/>
      <c r="M646" s="148"/>
      <c r="N646" s="148"/>
      <c r="O646" s="148"/>
      <c r="P646" s="148"/>
      <c r="Q646" s="148"/>
      <c r="R646" s="148"/>
      <c r="S646" s="148"/>
      <c r="T646" s="148"/>
      <c r="U646" s="148"/>
      <c r="V646" s="148"/>
      <c r="W646" s="148"/>
      <c r="X646" s="148"/>
      <c r="Y646" s="148"/>
      <c r="Z646" s="148"/>
    </row>
    <row r="647" spans="1:26" ht="17.25" x14ac:dyDescent="0.4">
      <c r="A647" s="148"/>
      <c r="B647" s="148"/>
      <c r="C647" s="148"/>
      <c r="D647" s="148"/>
      <c r="E647" s="148"/>
      <c r="F647" s="148"/>
      <c r="G647" s="148"/>
      <c r="H647" s="148"/>
      <c r="I647" s="148"/>
      <c r="J647" s="148"/>
      <c r="K647" s="148"/>
      <c r="L647" s="155"/>
      <c r="M647" s="148"/>
      <c r="N647" s="148"/>
      <c r="O647" s="148"/>
      <c r="P647" s="148"/>
      <c r="Q647" s="148"/>
      <c r="R647" s="148"/>
      <c r="S647" s="148"/>
      <c r="T647" s="148"/>
      <c r="U647" s="148"/>
      <c r="V647" s="148"/>
      <c r="W647" s="148"/>
      <c r="X647" s="148"/>
      <c r="Y647" s="148"/>
      <c r="Z647" s="148"/>
    </row>
    <row r="648" spans="1:26" ht="17.25" x14ac:dyDescent="0.4">
      <c r="A648" s="148"/>
      <c r="B648" s="148"/>
      <c r="C648" s="148"/>
      <c r="D648" s="148"/>
      <c r="E648" s="148"/>
      <c r="F648" s="148"/>
      <c r="G648" s="148"/>
      <c r="H648" s="148"/>
      <c r="I648" s="148"/>
      <c r="J648" s="148"/>
      <c r="K648" s="148"/>
      <c r="L648" s="155"/>
      <c r="M648" s="148"/>
      <c r="N648" s="148"/>
      <c r="O648" s="148"/>
      <c r="P648" s="148"/>
      <c r="Q648" s="148"/>
      <c r="R648" s="148"/>
      <c r="S648" s="148"/>
      <c r="T648" s="148"/>
      <c r="U648" s="148"/>
      <c r="V648" s="148"/>
      <c r="W648" s="148"/>
      <c r="X648" s="148"/>
      <c r="Y648" s="148"/>
      <c r="Z648" s="148"/>
    </row>
    <row r="649" spans="1:26" ht="17.25" x14ac:dyDescent="0.4">
      <c r="A649" s="148"/>
      <c r="B649" s="148"/>
      <c r="C649" s="148"/>
      <c r="D649" s="148"/>
      <c r="E649" s="148"/>
      <c r="F649" s="148"/>
      <c r="G649" s="148"/>
      <c r="H649" s="148"/>
      <c r="I649" s="148"/>
      <c r="J649" s="148"/>
      <c r="K649" s="148"/>
      <c r="L649" s="155"/>
      <c r="M649" s="148"/>
      <c r="N649" s="148"/>
      <c r="O649" s="148"/>
      <c r="P649" s="148"/>
      <c r="Q649" s="148"/>
      <c r="R649" s="148"/>
      <c r="S649" s="148"/>
      <c r="T649" s="148"/>
      <c r="U649" s="148"/>
      <c r="V649" s="148"/>
      <c r="W649" s="148"/>
      <c r="X649" s="148"/>
      <c r="Y649" s="148"/>
      <c r="Z649" s="148"/>
    </row>
    <row r="650" spans="1:26" ht="17.25" x14ac:dyDescent="0.4">
      <c r="A650" s="148"/>
      <c r="B650" s="148"/>
      <c r="C650" s="148"/>
      <c r="D650" s="148"/>
      <c r="E650" s="148"/>
      <c r="F650" s="148"/>
      <c r="G650" s="148"/>
      <c r="H650" s="148"/>
      <c r="I650" s="148"/>
      <c r="J650" s="148"/>
      <c r="K650" s="148"/>
      <c r="L650" s="155"/>
      <c r="M650" s="148"/>
      <c r="N650" s="148"/>
      <c r="O650" s="148"/>
      <c r="P650" s="148"/>
      <c r="Q650" s="148"/>
      <c r="R650" s="148"/>
      <c r="S650" s="148"/>
      <c r="T650" s="148"/>
      <c r="U650" s="148"/>
      <c r="V650" s="148"/>
      <c r="W650" s="148"/>
      <c r="X650" s="148"/>
      <c r="Y650" s="148"/>
      <c r="Z650" s="148"/>
    </row>
    <row r="651" spans="1:26" ht="17.25" x14ac:dyDescent="0.4">
      <c r="A651" s="148"/>
      <c r="B651" s="148"/>
      <c r="C651" s="148"/>
      <c r="D651" s="148"/>
      <c r="E651" s="148"/>
      <c r="F651" s="148"/>
      <c r="G651" s="148"/>
      <c r="H651" s="148"/>
      <c r="I651" s="148"/>
      <c r="J651" s="148"/>
      <c r="K651" s="148"/>
      <c r="L651" s="155"/>
      <c r="M651" s="148"/>
      <c r="N651" s="148"/>
      <c r="O651" s="148"/>
      <c r="P651" s="148"/>
      <c r="Q651" s="148"/>
      <c r="R651" s="148"/>
      <c r="S651" s="148"/>
      <c r="T651" s="148"/>
      <c r="U651" s="148"/>
      <c r="V651" s="148"/>
      <c r="W651" s="148"/>
      <c r="X651" s="148"/>
      <c r="Y651" s="148"/>
      <c r="Z651" s="148"/>
    </row>
    <row r="652" spans="1:26" ht="17.25" x14ac:dyDescent="0.4">
      <c r="A652" s="148"/>
      <c r="B652" s="148"/>
      <c r="C652" s="148"/>
      <c r="D652" s="148"/>
      <c r="E652" s="148"/>
      <c r="F652" s="148"/>
      <c r="G652" s="148"/>
      <c r="H652" s="148"/>
      <c r="I652" s="148"/>
      <c r="J652" s="148"/>
      <c r="K652" s="148"/>
      <c r="L652" s="155"/>
      <c r="M652" s="148"/>
      <c r="N652" s="148"/>
      <c r="O652" s="148"/>
      <c r="P652" s="148"/>
      <c r="Q652" s="148"/>
      <c r="R652" s="148"/>
      <c r="S652" s="148"/>
      <c r="T652" s="148"/>
      <c r="U652" s="148"/>
      <c r="V652" s="148"/>
      <c r="W652" s="148"/>
      <c r="X652" s="148"/>
      <c r="Y652" s="148"/>
      <c r="Z652" s="148"/>
    </row>
    <row r="653" spans="1:26" ht="17.25" x14ac:dyDescent="0.4">
      <c r="A653" s="148"/>
      <c r="B653" s="148"/>
      <c r="C653" s="148"/>
      <c r="D653" s="148"/>
      <c r="E653" s="148"/>
      <c r="F653" s="148"/>
      <c r="G653" s="148"/>
      <c r="H653" s="148"/>
      <c r="I653" s="148"/>
      <c r="J653" s="148"/>
      <c r="K653" s="148"/>
      <c r="L653" s="155"/>
      <c r="M653" s="148"/>
      <c r="N653" s="148"/>
      <c r="O653" s="148"/>
      <c r="P653" s="148"/>
      <c r="Q653" s="148"/>
      <c r="R653" s="148"/>
      <c r="S653" s="148"/>
      <c r="T653" s="148"/>
      <c r="U653" s="148"/>
      <c r="V653" s="148"/>
      <c r="W653" s="148"/>
      <c r="X653" s="148"/>
      <c r="Y653" s="148"/>
      <c r="Z653" s="148"/>
    </row>
    <row r="654" spans="1:26" ht="17.25" x14ac:dyDescent="0.4">
      <c r="A654" s="148"/>
      <c r="B654" s="148"/>
      <c r="C654" s="148"/>
      <c r="D654" s="148"/>
      <c r="E654" s="148"/>
      <c r="F654" s="148"/>
      <c r="G654" s="148"/>
      <c r="H654" s="148"/>
      <c r="I654" s="148"/>
      <c r="J654" s="148"/>
      <c r="K654" s="148"/>
      <c r="L654" s="155"/>
      <c r="M654" s="148"/>
      <c r="N654" s="148"/>
      <c r="O654" s="148"/>
      <c r="P654" s="148"/>
      <c r="Q654" s="148"/>
      <c r="R654" s="148"/>
      <c r="S654" s="148"/>
      <c r="T654" s="148"/>
      <c r="U654" s="148"/>
      <c r="V654" s="148"/>
      <c r="W654" s="148"/>
      <c r="X654" s="148"/>
      <c r="Y654" s="148"/>
      <c r="Z654" s="148"/>
    </row>
    <row r="655" spans="1:26" ht="17.25" x14ac:dyDescent="0.4">
      <c r="A655" s="148"/>
      <c r="B655" s="148"/>
      <c r="C655" s="148"/>
      <c r="D655" s="148"/>
      <c r="E655" s="148"/>
      <c r="F655" s="148"/>
      <c r="G655" s="148"/>
      <c r="H655" s="148"/>
      <c r="I655" s="148"/>
      <c r="J655" s="148"/>
      <c r="K655" s="148"/>
      <c r="L655" s="155"/>
      <c r="M655" s="148"/>
      <c r="N655" s="148"/>
      <c r="O655" s="148"/>
      <c r="P655" s="148"/>
      <c r="Q655" s="148"/>
      <c r="R655" s="148"/>
      <c r="S655" s="148"/>
      <c r="T655" s="148"/>
      <c r="U655" s="148"/>
      <c r="V655" s="148"/>
      <c r="W655" s="148"/>
      <c r="X655" s="148"/>
      <c r="Y655" s="148"/>
      <c r="Z655" s="148"/>
    </row>
    <row r="656" spans="1:26" ht="17.25" x14ac:dyDescent="0.4">
      <c r="A656" s="148"/>
      <c r="B656" s="148"/>
      <c r="C656" s="148"/>
      <c r="D656" s="148"/>
      <c r="E656" s="148"/>
      <c r="F656" s="148"/>
      <c r="G656" s="148"/>
      <c r="H656" s="148"/>
      <c r="I656" s="148"/>
      <c r="J656" s="148"/>
      <c r="K656" s="148"/>
      <c r="L656" s="155"/>
      <c r="M656" s="148"/>
      <c r="N656" s="148"/>
      <c r="O656" s="148"/>
      <c r="P656" s="148"/>
      <c r="Q656" s="148"/>
      <c r="R656" s="148"/>
      <c r="S656" s="148"/>
      <c r="T656" s="148"/>
      <c r="U656" s="148"/>
      <c r="V656" s="148"/>
      <c r="W656" s="148"/>
      <c r="X656" s="148"/>
      <c r="Y656" s="148"/>
      <c r="Z656" s="148"/>
    </row>
    <row r="657" spans="1:26" ht="17.25" x14ac:dyDescent="0.4">
      <c r="A657" s="148"/>
      <c r="B657" s="148"/>
      <c r="C657" s="148"/>
      <c r="D657" s="148"/>
      <c r="E657" s="148"/>
      <c r="F657" s="148"/>
      <c r="G657" s="148"/>
      <c r="H657" s="148"/>
      <c r="I657" s="148"/>
      <c r="J657" s="148"/>
      <c r="K657" s="148"/>
      <c r="L657" s="155"/>
      <c r="M657" s="148"/>
      <c r="N657" s="148"/>
      <c r="O657" s="148"/>
      <c r="P657" s="148"/>
      <c r="Q657" s="148"/>
      <c r="R657" s="148"/>
      <c r="S657" s="148"/>
      <c r="T657" s="148"/>
      <c r="U657" s="148"/>
      <c r="V657" s="148"/>
      <c r="W657" s="148"/>
      <c r="X657" s="148"/>
      <c r="Y657" s="148"/>
      <c r="Z657" s="148"/>
    </row>
    <row r="658" spans="1:26" ht="17.25" x14ac:dyDescent="0.4">
      <c r="A658" s="148"/>
      <c r="B658" s="148"/>
      <c r="C658" s="148"/>
      <c r="D658" s="148"/>
      <c r="E658" s="148"/>
      <c r="F658" s="148"/>
      <c r="G658" s="148"/>
      <c r="H658" s="148"/>
      <c r="I658" s="148"/>
      <c r="J658" s="148"/>
      <c r="K658" s="148"/>
      <c r="L658" s="155"/>
      <c r="M658" s="148"/>
      <c r="N658" s="148"/>
      <c r="O658" s="148"/>
      <c r="P658" s="148"/>
      <c r="Q658" s="148"/>
      <c r="R658" s="148"/>
      <c r="S658" s="148"/>
      <c r="T658" s="148"/>
      <c r="U658" s="148"/>
      <c r="V658" s="148"/>
      <c r="W658" s="148"/>
      <c r="X658" s="148"/>
      <c r="Y658" s="148"/>
      <c r="Z658" s="148"/>
    </row>
    <row r="659" spans="1:26" ht="17.25" x14ac:dyDescent="0.4">
      <c r="A659" s="148"/>
      <c r="B659" s="148"/>
      <c r="C659" s="148"/>
      <c r="D659" s="148"/>
      <c r="E659" s="148"/>
      <c r="F659" s="148"/>
      <c r="G659" s="148"/>
      <c r="H659" s="148"/>
      <c r="I659" s="148"/>
      <c r="J659" s="148"/>
      <c r="K659" s="148"/>
      <c r="L659" s="155"/>
      <c r="M659" s="148"/>
      <c r="N659" s="148"/>
      <c r="O659" s="148"/>
      <c r="P659" s="148"/>
      <c r="Q659" s="148"/>
      <c r="R659" s="148"/>
      <c r="S659" s="148"/>
      <c r="T659" s="148"/>
      <c r="U659" s="148"/>
      <c r="V659" s="148"/>
      <c r="W659" s="148"/>
      <c r="X659" s="148"/>
      <c r="Y659" s="148"/>
      <c r="Z659" s="148"/>
    </row>
    <row r="660" spans="1:26" ht="17.25" x14ac:dyDescent="0.4">
      <c r="A660" s="148"/>
      <c r="B660" s="148"/>
      <c r="C660" s="148"/>
      <c r="D660" s="148"/>
      <c r="E660" s="148"/>
      <c r="F660" s="148"/>
      <c r="G660" s="148"/>
      <c r="H660" s="148"/>
      <c r="I660" s="148"/>
      <c r="J660" s="148"/>
      <c r="K660" s="148"/>
      <c r="L660" s="155"/>
      <c r="M660" s="148"/>
      <c r="N660" s="148"/>
      <c r="O660" s="148"/>
      <c r="P660" s="148"/>
      <c r="Q660" s="148"/>
      <c r="R660" s="148"/>
      <c r="S660" s="148"/>
      <c r="T660" s="148"/>
      <c r="U660" s="148"/>
      <c r="V660" s="148"/>
      <c r="W660" s="148"/>
      <c r="X660" s="148"/>
      <c r="Y660" s="148"/>
      <c r="Z660" s="148"/>
    </row>
    <row r="661" spans="1:26" ht="17.25" x14ac:dyDescent="0.4">
      <c r="A661" s="148"/>
      <c r="B661" s="148"/>
      <c r="C661" s="148"/>
      <c r="D661" s="148"/>
      <c r="E661" s="148"/>
      <c r="F661" s="148"/>
      <c r="G661" s="148"/>
      <c r="H661" s="148"/>
      <c r="I661" s="148"/>
      <c r="J661" s="148"/>
      <c r="K661" s="148"/>
      <c r="L661" s="155"/>
      <c r="M661" s="148"/>
      <c r="N661" s="148"/>
      <c r="O661" s="148"/>
      <c r="P661" s="148"/>
      <c r="Q661" s="148"/>
      <c r="R661" s="148"/>
      <c r="S661" s="148"/>
      <c r="T661" s="148"/>
      <c r="U661" s="148"/>
      <c r="V661" s="148"/>
      <c r="W661" s="148"/>
      <c r="X661" s="148"/>
      <c r="Y661" s="148"/>
      <c r="Z661" s="148"/>
    </row>
    <row r="662" spans="1:26" ht="17.25" x14ac:dyDescent="0.4">
      <c r="A662" s="148"/>
      <c r="B662" s="148"/>
      <c r="C662" s="148"/>
      <c r="D662" s="148"/>
      <c r="E662" s="148"/>
      <c r="F662" s="148"/>
      <c r="G662" s="148"/>
      <c r="H662" s="148"/>
      <c r="I662" s="148"/>
      <c r="J662" s="148"/>
      <c r="K662" s="148"/>
      <c r="L662" s="155"/>
      <c r="M662" s="148"/>
      <c r="N662" s="148"/>
      <c r="O662" s="148"/>
      <c r="P662" s="148"/>
      <c r="Q662" s="148"/>
      <c r="R662" s="148"/>
      <c r="S662" s="148"/>
      <c r="T662" s="148"/>
      <c r="U662" s="148"/>
      <c r="V662" s="148"/>
      <c r="W662" s="148"/>
      <c r="X662" s="148"/>
      <c r="Y662" s="148"/>
      <c r="Z662" s="148"/>
    </row>
    <row r="663" spans="1:26" ht="17.25" x14ac:dyDescent="0.4">
      <c r="A663" s="148"/>
      <c r="B663" s="148"/>
      <c r="C663" s="148"/>
      <c r="D663" s="148"/>
      <c r="E663" s="148"/>
      <c r="F663" s="148"/>
      <c r="G663" s="148"/>
      <c r="H663" s="148"/>
      <c r="I663" s="148"/>
      <c r="J663" s="148"/>
      <c r="K663" s="148"/>
      <c r="L663" s="155"/>
      <c r="M663" s="148"/>
      <c r="N663" s="148"/>
      <c r="O663" s="148"/>
      <c r="P663" s="148"/>
      <c r="Q663" s="148"/>
      <c r="R663" s="148"/>
      <c r="S663" s="148"/>
      <c r="T663" s="148"/>
      <c r="U663" s="148"/>
      <c r="V663" s="148"/>
      <c r="W663" s="148"/>
      <c r="X663" s="148"/>
      <c r="Y663" s="148"/>
      <c r="Z663" s="148"/>
    </row>
    <row r="664" spans="1:26" ht="17.25" x14ac:dyDescent="0.4">
      <c r="A664" s="148"/>
      <c r="B664" s="148"/>
      <c r="C664" s="148"/>
      <c r="D664" s="148"/>
      <c r="E664" s="148"/>
      <c r="F664" s="148"/>
      <c r="G664" s="148"/>
      <c r="H664" s="148"/>
      <c r="I664" s="148"/>
      <c r="J664" s="148"/>
      <c r="K664" s="148"/>
      <c r="L664" s="155"/>
      <c r="M664" s="148"/>
      <c r="N664" s="148"/>
      <c r="O664" s="148"/>
      <c r="P664" s="148"/>
      <c r="Q664" s="148"/>
      <c r="R664" s="148"/>
      <c r="S664" s="148"/>
      <c r="T664" s="148"/>
      <c r="U664" s="148"/>
      <c r="V664" s="148"/>
      <c r="W664" s="148"/>
      <c r="X664" s="148"/>
      <c r="Y664" s="148"/>
      <c r="Z664" s="148"/>
    </row>
    <row r="665" spans="1:26" ht="17.25" x14ac:dyDescent="0.4">
      <c r="A665" s="148"/>
      <c r="B665" s="148"/>
      <c r="C665" s="148"/>
      <c r="D665" s="148"/>
      <c r="E665" s="148"/>
      <c r="F665" s="148"/>
      <c r="G665" s="148"/>
      <c r="H665" s="148"/>
      <c r="I665" s="148"/>
      <c r="J665" s="148"/>
      <c r="K665" s="148"/>
      <c r="L665" s="155"/>
      <c r="M665" s="148"/>
      <c r="N665" s="148"/>
      <c r="O665" s="148"/>
      <c r="P665" s="148"/>
      <c r="Q665" s="148"/>
      <c r="R665" s="148"/>
      <c r="S665" s="148"/>
      <c r="T665" s="148"/>
      <c r="U665" s="148"/>
      <c r="V665" s="148"/>
      <c r="W665" s="148"/>
      <c r="X665" s="148"/>
      <c r="Y665" s="148"/>
      <c r="Z665" s="148"/>
    </row>
    <row r="666" spans="1:26" ht="17.25" x14ac:dyDescent="0.4">
      <c r="A666" s="148"/>
      <c r="B666" s="148"/>
      <c r="C666" s="148"/>
      <c r="D666" s="148"/>
      <c r="E666" s="148"/>
      <c r="F666" s="148"/>
      <c r="G666" s="148"/>
      <c r="H666" s="148"/>
      <c r="I666" s="148"/>
      <c r="J666" s="148"/>
      <c r="K666" s="148"/>
      <c r="L666" s="155"/>
      <c r="M666" s="148"/>
      <c r="N666" s="148"/>
      <c r="O666" s="148"/>
      <c r="P666" s="148"/>
      <c r="Q666" s="148"/>
      <c r="R666" s="148"/>
      <c r="S666" s="148"/>
      <c r="T666" s="148"/>
      <c r="U666" s="148"/>
      <c r="V666" s="148"/>
      <c r="W666" s="148"/>
      <c r="X666" s="148"/>
      <c r="Y666" s="148"/>
      <c r="Z666" s="148"/>
    </row>
    <row r="667" spans="1:26" ht="17.25" x14ac:dyDescent="0.4">
      <c r="A667" s="148"/>
      <c r="B667" s="148"/>
      <c r="C667" s="148"/>
      <c r="D667" s="148"/>
      <c r="E667" s="148"/>
      <c r="F667" s="148"/>
      <c r="G667" s="148"/>
      <c r="H667" s="148"/>
      <c r="I667" s="148"/>
      <c r="J667" s="148"/>
      <c r="K667" s="148"/>
      <c r="L667" s="155"/>
      <c r="M667" s="148"/>
      <c r="N667" s="148"/>
      <c r="O667" s="148"/>
      <c r="P667" s="148"/>
      <c r="Q667" s="148"/>
      <c r="R667" s="148"/>
      <c r="S667" s="148"/>
      <c r="T667" s="148"/>
      <c r="U667" s="148"/>
      <c r="V667" s="148"/>
      <c r="W667" s="148"/>
      <c r="X667" s="148"/>
      <c r="Y667" s="148"/>
      <c r="Z667" s="148"/>
    </row>
    <row r="668" spans="1:26" ht="17.25" x14ac:dyDescent="0.4">
      <c r="A668" s="148"/>
      <c r="B668" s="148"/>
      <c r="C668" s="148"/>
      <c r="D668" s="148"/>
      <c r="E668" s="148"/>
      <c r="F668" s="148"/>
      <c r="G668" s="148"/>
      <c r="H668" s="148"/>
      <c r="I668" s="148"/>
      <c r="J668" s="148"/>
      <c r="K668" s="148"/>
      <c r="L668" s="155"/>
      <c r="M668" s="148"/>
      <c r="N668" s="148"/>
      <c r="O668" s="148"/>
      <c r="P668" s="148"/>
      <c r="Q668" s="148"/>
      <c r="R668" s="148"/>
      <c r="S668" s="148"/>
      <c r="T668" s="148"/>
      <c r="U668" s="148"/>
      <c r="V668" s="148"/>
      <c r="W668" s="148"/>
      <c r="X668" s="148"/>
      <c r="Y668" s="148"/>
      <c r="Z668" s="148"/>
    </row>
    <row r="669" spans="1:26" ht="17.25" x14ac:dyDescent="0.4">
      <c r="A669" s="148"/>
      <c r="B669" s="148"/>
      <c r="C669" s="148"/>
      <c r="D669" s="148"/>
      <c r="E669" s="148"/>
      <c r="F669" s="148"/>
      <c r="G669" s="148"/>
      <c r="H669" s="148"/>
      <c r="I669" s="148"/>
      <c r="J669" s="148"/>
      <c r="K669" s="148"/>
      <c r="L669" s="155"/>
      <c r="M669" s="148"/>
      <c r="N669" s="148"/>
      <c r="O669" s="148"/>
      <c r="P669" s="148"/>
      <c r="Q669" s="148"/>
      <c r="R669" s="148"/>
      <c r="S669" s="148"/>
      <c r="T669" s="148"/>
      <c r="U669" s="148"/>
      <c r="V669" s="148"/>
      <c r="W669" s="148"/>
      <c r="X669" s="148"/>
      <c r="Y669" s="148"/>
      <c r="Z669" s="148"/>
    </row>
    <row r="670" spans="1:26" ht="17.25" x14ac:dyDescent="0.4">
      <c r="A670" s="148"/>
      <c r="B670" s="148"/>
      <c r="C670" s="148"/>
      <c r="D670" s="148"/>
      <c r="E670" s="148"/>
      <c r="F670" s="148"/>
      <c r="G670" s="148"/>
      <c r="H670" s="148"/>
      <c r="I670" s="148"/>
      <c r="J670" s="148"/>
      <c r="K670" s="148"/>
      <c r="L670" s="155"/>
      <c r="M670" s="148"/>
      <c r="N670" s="148"/>
      <c r="O670" s="148"/>
      <c r="P670" s="148"/>
      <c r="Q670" s="148"/>
      <c r="R670" s="148"/>
      <c r="S670" s="148"/>
      <c r="T670" s="148"/>
      <c r="U670" s="148"/>
      <c r="V670" s="148"/>
      <c r="W670" s="148"/>
      <c r="X670" s="148"/>
      <c r="Y670" s="148"/>
      <c r="Z670" s="148"/>
    </row>
    <row r="671" spans="1:26" ht="17.25" x14ac:dyDescent="0.4">
      <c r="A671" s="148"/>
      <c r="B671" s="148"/>
      <c r="C671" s="148"/>
      <c r="D671" s="148"/>
      <c r="E671" s="148"/>
      <c r="F671" s="148"/>
      <c r="G671" s="148"/>
      <c r="H671" s="148"/>
      <c r="I671" s="148"/>
      <c r="J671" s="148"/>
      <c r="K671" s="148"/>
      <c r="L671" s="155"/>
      <c r="M671" s="148"/>
      <c r="N671" s="148"/>
      <c r="O671" s="148"/>
      <c r="P671" s="148"/>
      <c r="Q671" s="148"/>
      <c r="R671" s="148"/>
      <c r="S671" s="148"/>
      <c r="T671" s="148"/>
      <c r="U671" s="148"/>
      <c r="V671" s="148"/>
      <c r="W671" s="148"/>
      <c r="X671" s="148"/>
      <c r="Y671" s="148"/>
      <c r="Z671" s="148"/>
    </row>
    <row r="672" spans="1:26" ht="17.25" x14ac:dyDescent="0.4">
      <c r="A672" s="148"/>
      <c r="B672" s="148"/>
      <c r="C672" s="148"/>
      <c r="D672" s="148"/>
      <c r="E672" s="148"/>
      <c r="F672" s="148"/>
      <c r="G672" s="148"/>
      <c r="H672" s="148"/>
      <c r="I672" s="148"/>
      <c r="J672" s="148"/>
      <c r="K672" s="148"/>
      <c r="L672" s="155"/>
      <c r="M672" s="148"/>
      <c r="N672" s="148"/>
      <c r="O672" s="148"/>
      <c r="P672" s="148"/>
      <c r="Q672" s="148"/>
      <c r="R672" s="148"/>
      <c r="S672" s="148"/>
      <c r="T672" s="148"/>
      <c r="U672" s="148"/>
      <c r="V672" s="148"/>
      <c r="W672" s="148"/>
      <c r="X672" s="148"/>
      <c r="Y672" s="148"/>
      <c r="Z672" s="148"/>
    </row>
    <row r="673" spans="1:26" ht="17.25" x14ac:dyDescent="0.4">
      <c r="A673" s="148"/>
      <c r="B673" s="148"/>
      <c r="C673" s="148"/>
      <c r="D673" s="148"/>
      <c r="E673" s="148"/>
      <c r="F673" s="148"/>
      <c r="G673" s="148"/>
      <c r="H673" s="148"/>
      <c r="I673" s="148"/>
      <c r="J673" s="148"/>
      <c r="K673" s="148"/>
      <c r="L673" s="155"/>
      <c r="M673" s="148"/>
      <c r="N673" s="148"/>
      <c r="O673" s="148"/>
      <c r="P673" s="148"/>
      <c r="Q673" s="148"/>
      <c r="R673" s="148"/>
      <c r="S673" s="148"/>
      <c r="T673" s="148"/>
      <c r="U673" s="148"/>
      <c r="V673" s="148"/>
      <c r="W673" s="148"/>
      <c r="X673" s="148"/>
      <c r="Y673" s="148"/>
      <c r="Z673" s="148"/>
    </row>
    <row r="674" spans="1:26" ht="17.25" x14ac:dyDescent="0.4">
      <c r="A674" s="148"/>
      <c r="B674" s="148"/>
      <c r="C674" s="148"/>
      <c r="D674" s="148"/>
      <c r="E674" s="148"/>
      <c r="F674" s="148"/>
      <c r="G674" s="148"/>
      <c r="H674" s="148"/>
      <c r="I674" s="148"/>
      <c r="J674" s="148"/>
      <c r="K674" s="148"/>
      <c r="L674" s="155"/>
      <c r="M674" s="148"/>
      <c r="N674" s="148"/>
      <c r="O674" s="148"/>
      <c r="P674" s="148"/>
      <c r="Q674" s="148"/>
      <c r="R674" s="148"/>
      <c r="S674" s="148"/>
      <c r="T674" s="148"/>
      <c r="U674" s="148"/>
      <c r="V674" s="148"/>
      <c r="W674" s="148"/>
      <c r="X674" s="148"/>
      <c r="Y674" s="148"/>
      <c r="Z674" s="148"/>
    </row>
    <row r="675" spans="1:26" ht="17.25" x14ac:dyDescent="0.4">
      <c r="A675" s="148"/>
      <c r="B675" s="148"/>
      <c r="C675" s="148"/>
      <c r="D675" s="148"/>
      <c r="E675" s="148"/>
      <c r="F675" s="148"/>
      <c r="G675" s="148"/>
      <c r="H675" s="148"/>
      <c r="I675" s="148"/>
      <c r="J675" s="148"/>
      <c r="K675" s="148"/>
      <c r="L675" s="155"/>
      <c r="M675" s="148"/>
      <c r="N675" s="148"/>
      <c r="O675" s="148"/>
      <c r="P675" s="148"/>
      <c r="Q675" s="148"/>
      <c r="R675" s="148"/>
      <c r="S675" s="148"/>
      <c r="T675" s="148"/>
      <c r="U675" s="148"/>
      <c r="V675" s="148"/>
      <c r="W675" s="148"/>
      <c r="X675" s="148"/>
      <c r="Y675" s="148"/>
      <c r="Z675" s="148"/>
    </row>
    <row r="676" spans="1:26" ht="17.25" x14ac:dyDescent="0.4">
      <c r="A676" s="148"/>
      <c r="B676" s="148"/>
      <c r="C676" s="148"/>
      <c r="D676" s="148"/>
      <c r="E676" s="148"/>
      <c r="F676" s="148"/>
      <c r="G676" s="148"/>
      <c r="H676" s="148"/>
      <c r="I676" s="148"/>
      <c r="J676" s="148"/>
      <c r="K676" s="148"/>
      <c r="L676" s="155"/>
      <c r="M676" s="148"/>
      <c r="N676" s="148"/>
      <c r="O676" s="148"/>
      <c r="P676" s="148"/>
      <c r="Q676" s="148"/>
      <c r="R676" s="148"/>
      <c r="S676" s="148"/>
      <c r="T676" s="148"/>
      <c r="U676" s="148"/>
      <c r="V676" s="148"/>
      <c r="W676" s="148"/>
      <c r="X676" s="148"/>
      <c r="Y676" s="148"/>
      <c r="Z676" s="148"/>
    </row>
    <row r="677" spans="1:26" ht="17.25" x14ac:dyDescent="0.4">
      <c r="A677" s="148"/>
      <c r="B677" s="148"/>
      <c r="C677" s="148"/>
      <c r="D677" s="148"/>
      <c r="E677" s="148"/>
      <c r="F677" s="148"/>
      <c r="G677" s="148"/>
      <c r="H677" s="148"/>
      <c r="I677" s="148"/>
      <c r="J677" s="148"/>
      <c r="K677" s="148"/>
      <c r="L677" s="155"/>
      <c r="M677" s="148"/>
      <c r="N677" s="148"/>
      <c r="O677" s="148"/>
      <c r="P677" s="148"/>
      <c r="Q677" s="148"/>
      <c r="R677" s="148"/>
      <c r="S677" s="148"/>
      <c r="T677" s="148"/>
      <c r="U677" s="148"/>
      <c r="V677" s="148"/>
      <c r="W677" s="148"/>
      <c r="X677" s="148"/>
      <c r="Y677" s="148"/>
      <c r="Z677" s="148"/>
    </row>
    <row r="678" spans="1:26" ht="17.25" x14ac:dyDescent="0.4">
      <c r="A678" s="148"/>
      <c r="B678" s="148"/>
      <c r="C678" s="148"/>
      <c r="D678" s="148"/>
      <c r="E678" s="148"/>
      <c r="F678" s="148"/>
      <c r="G678" s="148"/>
      <c r="H678" s="148"/>
      <c r="I678" s="148"/>
      <c r="J678" s="148"/>
      <c r="K678" s="148"/>
      <c r="L678" s="155"/>
      <c r="M678" s="148"/>
      <c r="N678" s="148"/>
      <c r="O678" s="148"/>
      <c r="P678" s="148"/>
      <c r="Q678" s="148"/>
      <c r="R678" s="148"/>
      <c r="S678" s="148"/>
      <c r="T678" s="148"/>
      <c r="U678" s="148"/>
      <c r="V678" s="148"/>
      <c r="W678" s="148"/>
      <c r="X678" s="148"/>
      <c r="Y678" s="148"/>
      <c r="Z678" s="148"/>
    </row>
    <row r="679" spans="1:26" ht="17.25" x14ac:dyDescent="0.4">
      <c r="A679" s="148"/>
      <c r="B679" s="148"/>
      <c r="C679" s="148"/>
      <c r="D679" s="148"/>
      <c r="E679" s="148"/>
      <c r="F679" s="148"/>
      <c r="G679" s="148"/>
      <c r="H679" s="148"/>
      <c r="I679" s="148"/>
      <c r="J679" s="148"/>
      <c r="K679" s="148"/>
      <c r="L679" s="155"/>
      <c r="M679" s="148"/>
      <c r="N679" s="148"/>
      <c r="O679" s="148"/>
      <c r="P679" s="148"/>
      <c r="Q679" s="148"/>
      <c r="R679" s="148"/>
      <c r="S679" s="148"/>
      <c r="T679" s="148"/>
      <c r="U679" s="148"/>
      <c r="V679" s="148"/>
      <c r="W679" s="148"/>
      <c r="X679" s="148"/>
      <c r="Y679" s="148"/>
      <c r="Z679" s="148"/>
    </row>
    <row r="680" spans="1:26" ht="17.25" x14ac:dyDescent="0.4">
      <c r="A680" s="148"/>
      <c r="B680" s="148"/>
      <c r="C680" s="148"/>
      <c r="D680" s="148"/>
      <c r="E680" s="148"/>
      <c r="F680" s="148"/>
      <c r="G680" s="148"/>
      <c r="H680" s="148"/>
      <c r="I680" s="148"/>
      <c r="J680" s="148"/>
      <c r="K680" s="148"/>
      <c r="L680" s="155"/>
      <c r="M680" s="148"/>
      <c r="N680" s="148"/>
      <c r="O680" s="148"/>
      <c r="P680" s="148"/>
      <c r="Q680" s="148"/>
      <c r="R680" s="148"/>
      <c r="S680" s="148"/>
      <c r="T680" s="148"/>
      <c r="U680" s="148"/>
      <c r="V680" s="148"/>
      <c r="W680" s="148"/>
      <c r="X680" s="148"/>
      <c r="Y680" s="148"/>
      <c r="Z680" s="148"/>
    </row>
    <row r="681" spans="1:26" ht="17.25" x14ac:dyDescent="0.4">
      <c r="A681" s="148"/>
      <c r="B681" s="148"/>
      <c r="C681" s="148"/>
      <c r="D681" s="148"/>
      <c r="E681" s="148"/>
      <c r="F681" s="148"/>
      <c r="G681" s="148"/>
      <c r="H681" s="148"/>
      <c r="I681" s="148"/>
      <c r="J681" s="148"/>
      <c r="K681" s="148"/>
      <c r="L681" s="155"/>
      <c r="M681" s="148"/>
      <c r="N681" s="148"/>
      <c r="O681" s="148"/>
      <c r="P681" s="148"/>
      <c r="Q681" s="148"/>
      <c r="R681" s="148"/>
      <c r="S681" s="148"/>
      <c r="T681" s="148"/>
      <c r="U681" s="148"/>
      <c r="V681" s="148"/>
      <c r="W681" s="148"/>
      <c r="X681" s="148"/>
      <c r="Y681" s="148"/>
      <c r="Z681" s="148"/>
    </row>
    <row r="682" spans="1:26" ht="17.25" x14ac:dyDescent="0.4">
      <c r="A682" s="148"/>
      <c r="B682" s="148"/>
      <c r="C682" s="148"/>
      <c r="D682" s="148"/>
      <c r="E682" s="148"/>
      <c r="F682" s="148"/>
      <c r="G682" s="148"/>
      <c r="H682" s="148"/>
      <c r="I682" s="148"/>
      <c r="J682" s="148"/>
      <c r="K682" s="148"/>
      <c r="L682" s="155"/>
      <c r="M682" s="148"/>
      <c r="N682" s="148"/>
      <c r="O682" s="148"/>
      <c r="P682" s="148"/>
      <c r="Q682" s="148"/>
      <c r="R682" s="148"/>
      <c r="S682" s="148"/>
      <c r="T682" s="148"/>
      <c r="U682" s="148"/>
      <c r="V682" s="148"/>
      <c r="W682" s="148"/>
      <c r="X682" s="148"/>
      <c r="Y682" s="148"/>
      <c r="Z682" s="148"/>
    </row>
    <row r="683" spans="1:26" ht="17.25" x14ac:dyDescent="0.4">
      <c r="A683" s="148"/>
      <c r="B683" s="148"/>
      <c r="C683" s="148"/>
      <c r="D683" s="148"/>
      <c r="E683" s="148"/>
      <c r="F683" s="148"/>
      <c r="G683" s="148"/>
      <c r="H683" s="148"/>
      <c r="I683" s="148"/>
      <c r="J683" s="148"/>
      <c r="K683" s="148"/>
      <c r="L683" s="155"/>
      <c r="M683" s="148"/>
      <c r="N683" s="148"/>
      <c r="O683" s="148"/>
      <c r="P683" s="148"/>
      <c r="Q683" s="148"/>
      <c r="R683" s="148"/>
      <c r="S683" s="148"/>
      <c r="T683" s="148"/>
      <c r="U683" s="148"/>
      <c r="V683" s="148"/>
      <c r="W683" s="148"/>
      <c r="X683" s="148"/>
      <c r="Y683" s="148"/>
      <c r="Z683" s="148"/>
    </row>
    <row r="684" spans="1:26" ht="17.25" x14ac:dyDescent="0.4">
      <c r="A684" s="148"/>
      <c r="B684" s="148"/>
      <c r="C684" s="148"/>
      <c r="D684" s="148"/>
      <c r="E684" s="148"/>
      <c r="F684" s="148"/>
      <c r="G684" s="148"/>
      <c r="H684" s="148"/>
      <c r="I684" s="148"/>
      <c r="J684" s="148"/>
      <c r="K684" s="148"/>
      <c r="L684" s="155"/>
      <c r="M684" s="148"/>
      <c r="N684" s="148"/>
      <c r="O684" s="148"/>
      <c r="P684" s="148"/>
      <c r="Q684" s="148"/>
      <c r="R684" s="148"/>
      <c r="S684" s="148"/>
      <c r="T684" s="148"/>
      <c r="U684" s="148"/>
      <c r="V684" s="148"/>
      <c r="W684" s="148"/>
      <c r="X684" s="148"/>
      <c r="Y684" s="148"/>
      <c r="Z684" s="148"/>
    </row>
    <row r="685" spans="1:26" ht="17.25" x14ac:dyDescent="0.4">
      <c r="A685" s="148"/>
      <c r="B685" s="148"/>
      <c r="C685" s="148"/>
      <c r="D685" s="148"/>
      <c r="E685" s="148"/>
      <c r="F685" s="148"/>
      <c r="G685" s="148"/>
      <c r="H685" s="148"/>
      <c r="I685" s="148"/>
      <c r="J685" s="148"/>
      <c r="K685" s="148"/>
      <c r="L685" s="155"/>
      <c r="M685" s="148"/>
      <c r="N685" s="148"/>
      <c r="O685" s="148"/>
      <c r="P685" s="148"/>
      <c r="Q685" s="148"/>
      <c r="R685" s="148"/>
      <c r="S685" s="148"/>
      <c r="T685" s="148"/>
      <c r="U685" s="148"/>
      <c r="V685" s="148"/>
      <c r="W685" s="148"/>
      <c r="X685" s="148"/>
      <c r="Y685" s="148"/>
      <c r="Z685" s="148"/>
    </row>
    <row r="686" spans="1:26" ht="17.25" x14ac:dyDescent="0.4">
      <c r="A686" s="148"/>
      <c r="B686" s="148"/>
      <c r="C686" s="148"/>
      <c r="D686" s="148"/>
      <c r="E686" s="148"/>
      <c r="F686" s="148"/>
      <c r="G686" s="148"/>
      <c r="H686" s="148"/>
      <c r="I686" s="148"/>
      <c r="J686" s="148"/>
      <c r="K686" s="148"/>
      <c r="L686" s="155"/>
      <c r="M686" s="148"/>
      <c r="N686" s="148"/>
      <c r="O686" s="148"/>
      <c r="P686" s="148"/>
      <c r="Q686" s="148"/>
      <c r="R686" s="148"/>
      <c r="S686" s="148"/>
      <c r="T686" s="148"/>
      <c r="U686" s="148"/>
      <c r="V686" s="148"/>
      <c r="W686" s="148"/>
      <c r="X686" s="148"/>
      <c r="Y686" s="148"/>
      <c r="Z686" s="148"/>
    </row>
    <row r="687" spans="1:26" ht="17.25" x14ac:dyDescent="0.4">
      <c r="A687" s="148"/>
      <c r="B687" s="148"/>
      <c r="C687" s="148"/>
      <c r="D687" s="148"/>
      <c r="E687" s="148"/>
      <c r="F687" s="148"/>
      <c r="G687" s="148"/>
      <c r="H687" s="148"/>
      <c r="I687" s="148"/>
      <c r="J687" s="148"/>
      <c r="K687" s="148"/>
      <c r="L687" s="155"/>
      <c r="M687" s="148"/>
      <c r="N687" s="148"/>
      <c r="O687" s="148"/>
      <c r="P687" s="148"/>
      <c r="Q687" s="148"/>
      <c r="R687" s="148"/>
      <c r="S687" s="148"/>
      <c r="T687" s="148"/>
      <c r="U687" s="148"/>
      <c r="V687" s="148"/>
      <c r="W687" s="148"/>
      <c r="X687" s="148"/>
      <c r="Y687" s="148"/>
      <c r="Z687" s="148"/>
    </row>
    <row r="688" spans="1:26" ht="17.25" x14ac:dyDescent="0.4">
      <c r="A688" s="148"/>
      <c r="B688" s="148"/>
      <c r="C688" s="148"/>
      <c r="D688" s="148"/>
      <c r="E688" s="148"/>
      <c r="F688" s="148"/>
      <c r="G688" s="148"/>
      <c r="H688" s="148"/>
      <c r="I688" s="148"/>
      <c r="J688" s="148"/>
      <c r="K688" s="148"/>
      <c r="L688" s="155"/>
      <c r="M688" s="148"/>
      <c r="N688" s="148"/>
      <c r="O688" s="148"/>
      <c r="P688" s="148"/>
      <c r="Q688" s="148"/>
      <c r="R688" s="148"/>
      <c r="S688" s="148"/>
      <c r="T688" s="148"/>
      <c r="U688" s="148"/>
      <c r="V688" s="148"/>
      <c r="W688" s="148"/>
      <c r="X688" s="148"/>
      <c r="Y688" s="148"/>
      <c r="Z688" s="148"/>
    </row>
    <row r="689" spans="1:26" ht="17.25" x14ac:dyDescent="0.4">
      <c r="A689" s="148"/>
      <c r="B689" s="148"/>
      <c r="C689" s="148"/>
      <c r="D689" s="148"/>
      <c r="E689" s="148"/>
      <c r="F689" s="148"/>
      <c r="G689" s="148"/>
      <c r="H689" s="148"/>
      <c r="I689" s="148"/>
      <c r="J689" s="148"/>
      <c r="K689" s="148"/>
      <c r="L689" s="155"/>
      <c r="M689" s="148"/>
      <c r="N689" s="148"/>
      <c r="O689" s="148"/>
      <c r="P689" s="148"/>
      <c r="Q689" s="148"/>
      <c r="R689" s="148"/>
      <c r="S689" s="148"/>
      <c r="T689" s="148"/>
      <c r="U689" s="148"/>
      <c r="V689" s="148"/>
      <c r="W689" s="148"/>
      <c r="X689" s="148"/>
      <c r="Y689" s="148"/>
      <c r="Z689" s="148"/>
    </row>
    <row r="690" spans="1:26" ht="17.25" x14ac:dyDescent="0.4">
      <c r="A690" s="148"/>
      <c r="B690" s="148"/>
      <c r="C690" s="148"/>
      <c r="D690" s="148"/>
      <c r="E690" s="148"/>
      <c r="F690" s="148"/>
      <c r="G690" s="148"/>
      <c r="H690" s="148"/>
      <c r="I690" s="148"/>
      <c r="J690" s="148"/>
      <c r="K690" s="148"/>
      <c r="L690" s="155"/>
      <c r="M690" s="148"/>
      <c r="N690" s="148"/>
      <c r="O690" s="148"/>
      <c r="P690" s="148"/>
      <c r="Q690" s="148"/>
      <c r="R690" s="148"/>
      <c r="S690" s="148"/>
      <c r="T690" s="148"/>
      <c r="U690" s="148"/>
      <c r="V690" s="148"/>
      <c r="W690" s="148"/>
      <c r="X690" s="148"/>
      <c r="Y690" s="148"/>
      <c r="Z690" s="148"/>
    </row>
    <row r="691" spans="1:26" ht="17.25" x14ac:dyDescent="0.4">
      <c r="A691" s="148"/>
      <c r="B691" s="148"/>
      <c r="C691" s="148"/>
      <c r="D691" s="148"/>
      <c r="E691" s="148"/>
      <c r="F691" s="148"/>
      <c r="G691" s="148"/>
      <c r="H691" s="148"/>
      <c r="I691" s="148"/>
      <c r="J691" s="148"/>
      <c r="K691" s="148"/>
      <c r="L691" s="155"/>
      <c r="M691" s="148"/>
      <c r="N691" s="148"/>
      <c r="O691" s="148"/>
      <c r="P691" s="148"/>
      <c r="Q691" s="148"/>
      <c r="R691" s="148"/>
      <c r="S691" s="148"/>
      <c r="T691" s="148"/>
      <c r="U691" s="148"/>
      <c r="V691" s="148"/>
      <c r="W691" s="148"/>
      <c r="X691" s="148"/>
      <c r="Y691" s="148"/>
      <c r="Z691" s="148"/>
    </row>
    <row r="692" spans="1:26" ht="17.25" x14ac:dyDescent="0.4">
      <c r="A692" s="148"/>
      <c r="B692" s="148"/>
      <c r="C692" s="148"/>
      <c r="D692" s="148"/>
      <c r="E692" s="148"/>
      <c r="F692" s="148"/>
      <c r="G692" s="148"/>
      <c r="H692" s="148"/>
      <c r="I692" s="148"/>
      <c r="J692" s="148"/>
      <c r="K692" s="148"/>
      <c r="L692" s="155"/>
      <c r="M692" s="148"/>
      <c r="N692" s="148"/>
      <c r="O692" s="148"/>
      <c r="P692" s="148"/>
      <c r="Q692" s="148"/>
      <c r="R692" s="148"/>
      <c r="S692" s="148"/>
      <c r="T692" s="148"/>
      <c r="U692" s="148"/>
      <c r="V692" s="148"/>
      <c r="W692" s="148"/>
      <c r="X692" s="148"/>
      <c r="Y692" s="148"/>
      <c r="Z692" s="148"/>
    </row>
    <row r="693" spans="1:26" ht="17.25" x14ac:dyDescent="0.4">
      <c r="A693" s="148"/>
      <c r="B693" s="148"/>
      <c r="C693" s="148"/>
      <c r="D693" s="148"/>
      <c r="E693" s="148"/>
      <c r="F693" s="148"/>
      <c r="G693" s="148"/>
      <c r="H693" s="148"/>
      <c r="I693" s="148"/>
      <c r="J693" s="148"/>
      <c r="K693" s="148"/>
      <c r="L693" s="155"/>
      <c r="M693" s="148"/>
      <c r="N693" s="148"/>
      <c r="O693" s="148"/>
      <c r="P693" s="148"/>
      <c r="Q693" s="148"/>
      <c r="R693" s="148"/>
      <c r="S693" s="148"/>
      <c r="T693" s="148"/>
      <c r="U693" s="148"/>
      <c r="V693" s="148"/>
      <c r="W693" s="148"/>
      <c r="X693" s="148"/>
      <c r="Y693" s="148"/>
      <c r="Z693" s="148"/>
    </row>
    <row r="694" spans="1:26" ht="17.25" x14ac:dyDescent="0.4">
      <c r="A694" s="148"/>
      <c r="B694" s="148"/>
      <c r="C694" s="148"/>
      <c r="D694" s="148"/>
      <c r="E694" s="148"/>
      <c r="F694" s="148"/>
      <c r="G694" s="148"/>
      <c r="H694" s="148"/>
      <c r="I694" s="148"/>
      <c r="J694" s="148"/>
      <c r="K694" s="148"/>
      <c r="L694" s="155"/>
      <c r="M694" s="148"/>
      <c r="N694" s="148"/>
      <c r="O694" s="148"/>
      <c r="P694" s="148"/>
      <c r="Q694" s="148"/>
      <c r="R694" s="148"/>
      <c r="S694" s="148"/>
      <c r="T694" s="148"/>
      <c r="U694" s="148"/>
      <c r="V694" s="148"/>
      <c r="W694" s="148"/>
      <c r="X694" s="148"/>
      <c r="Y694" s="148"/>
      <c r="Z694" s="148"/>
    </row>
    <row r="695" spans="1:26" ht="17.25" x14ac:dyDescent="0.4">
      <c r="A695" s="148"/>
      <c r="B695" s="148"/>
      <c r="C695" s="148"/>
      <c r="D695" s="148"/>
      <c r="E695" s="148"/>
      <c r="F695" s="148"/>
      <c r="G695" s="148"/>
      <c r="H695" s="148"/>
      <c r="I695" s="148"/>
      <c r="J695" s="148"/>
      <c r="K695" s="148"/>
      <c r="L695" s="155"/>
      <c r="M695" s="148"/>
      <c r="N695" s="148"/>
      <c r="O695" s="148"/>
      <c r="P695" s="148"/>
      <c r="Q695" s="148"/>
      <c r="R695" s="148"/>
      <c r="S695" s="148"/>
      <c r="T695" s="148"/>
      <c r="U695" s="148"/>
      <c r="V695" s="148"/>
      <c r="W695" s="148"/>
      <c r="X695" s="148"/>
      <c r="Y695" s="148"/>
      <c r="Z695" s="148"/>
    </row>
    <row r="696" spans="1:26" ht="17.25" x14ac:dyDescent="0.4">
      <c r="A696" s="148"/>
      <c r="B696" s="148"/>
      <c r="C696" s="148"/>
      <c r="D696" s="148"/>
      <c r="E696" s="148"/>
      <c r="F696" s="148"/>
      <c r="G696" s="148"/>
      <c r="H696" s="148"/>
      <c r="I696" s="148"/>
      <c r="J696" s="148"/>
      <c r="K696" s="148"/>
      <c r="L696" s="155"/>
      <c r="M696" s="148"/>
      <c r="N696" s="148"/>
      <c r="O696" s="148"/>
      <c r="P696" s="148"/>
      <c r="Q696" s="148"/>
      <c r="R696" s="148"/>
      <c r="S696" s="148"/>
      <c r="T696" s="148"/>
      <c r="U696" s="148"/>
      <c r="V696" s="148"/>
      <c r="W696" s="148"/>
      <c r="X696" s="148"/>
      <c r="Y696" s="148"/>
      <c r="Z696" s="148"/>
    </row>
    <row r="697" spans="1:26" ht="17.25" x14ac:dyDescent="0.4">
      <c r="A697" s="148"/>
      <c r="B697" s="148"/>
      <c r="C697" s="148"/>
      <c r="D697" s="148"/>
      <c r="E697" s="148"/>
      <c r="F697" s="148"/>
      <c r="G697" s="148"/>
      <c r="H697" s="148"/>
      <c r="I697" s="148"/>
      <c r="J697" s="148"/>
      <c r="K697" s="148"/>
      <c r="L697" s="155"/>
      <c r="M697" s="148"/>
      <c r="N697" s="148"/>
      <c r="O697" s="148"/>
      <c r="P697" s="148"/>
      <c r="Q697" s="148"/>
      <c r="R697" s="148"/>
      <c r="S697" s="148"/>
      <c r="T697" s="148"/>
      <c r="U697" s="148"/>
      <c r="V697" s="148"/>
      <c r="W697" s="148"/>
      <c r="X697" s="148"/>
      <c r="Y697" s="148"/>
      <c r="Z697" s="148"/>
    </row>
    <row r="698" spans="1:26" ht="17.25" x14ac:dyDescent="0.4">
      <c r="A698" s="148"/>
      <c r="B698" s="148"/>
      <c r="C698" s="148"/>
      <c r="D698" s="148"/>
      <c r="E698" s="148"/>
      <c r="F698" s="148"/>
      <c r="G698" s="148"/>
      <c r="H698" s="148"/>
      <c r="I698" s="148"/>
      <c r="J698" s="148"/>
      <c r="K698" s="148"/>
      <c r="L698" s="155"/>
      <c r="M698" s="148"/>
      <c r="N698" s="148"/>
      <c r="O698" s="148"/>
      <c r="P698" s="148"/>
      <c r="Q698" s="148"/>
      <c r="R698" s="148"/>
      <c r="S698" s="148"/>
      <c r="T698" s="148"/>
      <c r="U698" s="148"/>
      <c r="V698" s="148"/>
      <c r="W698" s="148"/>
      <c r="X698" s="148"/>
      <c r="Y698" s="148"/>
      <c r="Z698" s="148"/>
    </row>
    <row r="699" spans="1:26" ht="17.25" x14ac:dyDescent="0.4">
      <c r="A699" s="148"/>
      <c r="B699" s="148"/>
      <c r="C699" s="148"/>
      <c r="D699" s="148"/>
      <c r="E699" s="148"/>
      <c r="F699" s="148"/>
      <c r="G699" s="148"/>
      <c r="H699" s="148"/>
      <c r="I699" s="148"/>
      <c r="J699" s="148"/>
      <c r="K699" s="148"/>
      <c r="L699" s="155"/>
      <c r="M699" s="148"/>
      <c r="N699" s="148"/>
      <c r="O699" s="148"/>
      <c r="P699" s="148"/>
      <c r="Q699" s="148"/>
      <c r="R699" s="148"/>
      <c r="S699" s="148"/>
      <c r="T699" s="148"/>
      <c r="U699" s="148"/>
      <c r="V699" s="148"/>
      <c r="W699" s="148"/>
      <c r="X699" s="148"/>
      <c r="Y699" s="148"/>
      <c r="Z699" s="148"/>
    </row>
    <row r="700" spans="1:26" ht="17.25" x14ac:dyDescent="0.4">
      <c r="A700" s="148"/>
      <c r="B700" s="148"/>
      <c r="C700" s="148"/>
      <c r="D700" s="148"/>
      <c r="E700" s="148"/>
      <c r="F700" s="148"/>
      <c r="G700" s="148"/>
      <c r="H700" s="148"/>
      <c r="I700" s="148"/>
      <c r="J700" s="148"/>
      <c r="K700" s="148"/>
      <c r="L700" s="155"/>
      <c r="M700" s="148"/>
      <c r="N700" s="148"/>
      <c r="O700" s="148"/>
      <c r="P700" s="148"/>
      <c r="Q700" s="148"/>
      <c r="R700" s="148"/>
      <c r="S700" s="148"/>
      <c r="T700" s="148"/>
      <c r="U700" s="148"/>
      <c r="V700" s="148"/>
      <c r="W700" s="148"/>
      <c r="X700" s="148"/>
      <c r="Y700" s="148"/>
      <c r="Z700" s="148"/>
    </row>
    <row r="701" spans="1:26" ht="17.25" x14ac:dyDescent="0.4">
      <c r="A701" s="148"/>
      <c r="B701" s="148"/>
      <c r="C701" s="148"/>
      <c r="D701" s="148"/>
      <c r="E701" s="148"/>
      <c r="F701" s="148"/>
      <c r="G701" s="148"/>
      <c r="H701" s="148"/>
      <c r="I701" s="148"/>
      <c r="J701" s="148"/>
      <c r="K701" s="148"/>
      <c r="L701" s="155"/>
      <c r="M701" s="148"/>
      <c r="N701" s="148"/>
      <c r="O701" s="148"/>
      <c r="P701" s="148"/>
      <c r="Q701" s="148"/>
      <c r="R701" s="148"/>
      <c r="S701" s="148"/>
      <c r="T701" s="148"/>
      <c r="U701" s="148"/>
      <c r="V701" s="148"/>
      <c r="W701" s="148"/>
      <c r="X701" s="148"/>
      <c r="Y701" s="148"/>
      <c r="Z701" s="148"/>
    </row>
    <row r="702" spans="1:26" ht="17.25" x14ac:dyDescent="0.4">
      <c r="A702" s="148"/>
      <c r="B702" s="148"/>
      <c r="C702" s="148"/>
      <c r="D702" s="148"/>
      <c r="E702" s="148"/>
      <c r="F702" s="148"/>
      <c r="G702" s="148"/>
      <c r="H702" s="148"/>
      <c r="I702" s="148"/>
      <c r="J702" s="148"/>
      <c r="K702" s="148"/>
      <c r="L702" s="155"/>
      <c r="M702" s="148"/>
      <c r="N702" s="148"/>
      <c r="O702" s="148"/>
      <c r="P702" s="148"/>
      <c r="Q702" s="148"/>
      <c r="R702" s="148"/>
      <c r="S702" s="148"/>
      <c r="T702" s="148"/>
      <c r="U702" s="148"/>
      <c r="V702" s="148"/>
      <c r="W702" s="148"/>
      <c r="X702" s="148"/>
      <c r="Y702" s="148"/>
      <c r="Z702" s="148"/>
    </row>
    <row r="703" spans="1:26" ht="17.25" x14ac:dyDescent="0.4">
      <c r="A703" s="148"/>
      <c r="B703" s="148"/>
      <c r="C703" s="148"/>
      <c r="D703" s="148"/>
      <c r="E703" s="148"/>
      <c r="F703" s="148"/>
      <c r="G703" s="148"/>
      <c r="H703" s="148"/>
      <c r="I703" s="148"/>
      <c r="J703" s="148"/>
      <c r="K703" s="148"/>
      <c r="L703" s="155"/>
      <c r="M703" s="148"/>
      <c r="N703" s="148"/>
      <c r="O703" s="148"/>
      <c r="P703" s="148"/>
      <c r="Q703" s="148"/>
      <c r="R703" s="148"/>
      <c r="S703" s="148"/>
      <c r="T703" s="148"/>
      <c r="U703" s="148"/>
      <c r="V703" s="148"/>
      <c r="W703" s="148"/>
      <c r="X703" s="148"/>
      <c r="Y703" s="148"/>
      <c r="Z703" s="148"/>
    </row>
    <row r="704" spans="1:26" ht="17.25" x14ac:dyDescent="0.4">
      <c r="A704" s="148"/>
      <c r="B704" s="148"/>
      <c r="C704" s="148"/>
      <c r="D704" s="148"/>
      <c r="E704" s="148"/>
      <c r="F704" s="148"/>
      <c r="G704" s="148"/>
      <c r="H704" s="148"/>
      <c r="I704" s="148"/>
      <c r="J704" s="148"/>
      <c r="K704" s="148"/>
      <c r="L704" s="155"/>
      <c r="M704" s="148"/>
      <c r="N704" s="148"/>
      <c r="O704" s="148"/>
      <c r="P704" s="148"/>
      <c r="Q704" s="148"/>
      <c r="R704" s="148"/>
      <c r="S704" s="148"/>
      <c r="T704" s="148"/>
      <c r="U704" s="148"/>
      <c r="V704" s="148"/>
      <c r="W704" s="148"/>
      <c r="X704" s="148"/>
      <c r="Y704" s="148"/>
      <c r="Z704" s="148"/>
    </row>
    <row r="705" spans="1:26" ht="17.25" x14ac:dyDescent="0.4">
      <c r="A705" s="148"/>
      <c r="B705" s="148"/>
      <c r="C705" s="148"/>
      <c r="D705" s="148"/>
      <c r="E705" s="148"/>
      <c r="F705" s="148"/>
      <c r="G705" s="148"/>
      <c r="H705" s="148"/>
      <c r="I705" s="148"/>
      <c r="J705" s="148"/>
      <c r="K705" s="148"/>
      <c r="L705" s="155"/>
      <c r="M705" s="148"/>
      <c r="N705" s="148"/>
      <c r="O705" s="148"/>
      <c r="P705" s="148"/>
      <c r="Q705" s="148"/>
      <c r="R705" s="148"/>
      <c r="S705" s="148"/>
      <c r="T705" s="148"/>
      <c r="U705" s="148"/>
      <c r="V705" s="148"/>
      <c r="W705" s="148"/>
      <c r="X705" s="148"/>
      <c r="Y705" s="148"/>
      <c r="Z705" s="148"/>
    </row>
    <row r="706" spans="1:26" ht="17.25" x14ac:dyDescent="0.4">
      <c r="A706" s="148"/>
      <c r="B706" s="148"/>
      <c r="C706" s="148"/>
      <c r="D706" s="148"/>
      <c r="E706" s="148"/>
      <c r="F706" s="148"/>
      <c r="G706" s="148"/>
      <c r="H706" s="148"/>
      <c r="I706" s="148"/>
      <c r="J706" s="148"/>
      <c r="K706" s="148"/>
      <c r="L706" s="155"/>
      <c r="M706" s="148"/>
      <c r="N706" s="148"/>
      <c r="O706" s="148"/>
      <c r="P706" s="148"/>
      <c r="Q706" s="148"/>
      <c r="R706" s="148"/>
      <c r="S706" s="148"/>
      <c r="T706" s="148"/>
      <c r="U706" s="148"/>
      <c r="V706" s="148"/>
      <c r="W706" s="148"/>
      <c r="X706" s="148"/>
      <c r="Y706" s="148"/>
      <c r="Z706" s="148"/>
    </row>
    <row r="707" spans="1:26" ht="17.25" x14ac:dyDescent="0.4">
      <c r="A707" s="148"/>
      <c r="B707" s="148"/>
      <c r="C707" s="148"/>
      <c r="D707" s="148"/>
      <c r="E707" s="148"/>
      <c r="F707" s="148"/>
      <c r="G707" s="148"/>
      <c r="H707" s="148"/>
      <c r="I707" s="148"/>
      <c r="J707" s="148"/>
      <c r="K707" s="148"/>
      <c r="L707" s="155"/>
      <c r="M707" s="148"/>
      <c r="N707" s="148"/>
      <c r="O707" s="148"/>
      <c r="P707" s="148"/>
      <c r="Q707" s="148"/>
      <c r="R707" s="148"/>
      <c r="S707" s="148"/>
      <c r="T707" s="148"/>
      <c r="U707" s="148"/>
      <c r="V707" s="148"/>
      <c r="W707" s="148"/>
      <c r="X707" s="148"/>
      <c r="Y707" s="148"/>
      <c r="Z707" s="148"/>
    </row>
    <row r="708" spans="1:26" ht="17.25" x14ac:dyDescent="0.4">
      <c r="A708" s="148"/>
      <c r="B708" s="148"/>
      <c r="C708" s="148"/>
      <c r="D708" s="148"/>
      <c r="E708" s="148"/>
      <c r="F708" s="148"/>
      <c r="G708" s="148"/>
      <c r="H708" s="148"/>
      <c r="I708" s="148"/>
      <c r="J708" s="148"/>
      <c r="K708" s="148"/>
      <c r="L708" s="155"/>
      <c r="M708" s="148"/>
      <c r="N708" s="148"/>
      <c r="O708" s="148"/>
      <c r="P708" s="148"/>
      <c r="Q708" s="148"/>
      <c r="R708" s="148"/>
      <c r="S708" s="148"/>
      <c r="T708" s="148"/>
      <c r="U708" s="148"/>
      <c r="V708" s="148"/>
      <c r="W708" s="148"/>
      <c r="X708" s="148"/>
      <c r="Y708" s="148"/>
      <c r="Z708" s="148"/>
    </row>
    <row r="709" spans="1:26" ht="17.25" x14ac:dyDescent="0.4">
      <c r="A709" s="148"/>
      <c r="B709" s="148"/>
      <c r="C709" s="148"/>
      <c r="D709" s="148"/>
      <c r="E709" s="148"/>
      <c r="F709" s="148"/>
      <c r="G709" s="148"/>
      <c r="H709" s="148"/>
      <c r="I709" s="148"/>
      <c r="J709" s="148"/>
      <c r="K709" s="148"/>
      <c r="L709" s="155"/>
      <c r="M709" s="148"/>
      <c r="N709" s="148"/>
      <c r="O709" s="148"/>
      <c r="P709" s="148"/>
      <c r="Q709" s="148"/>
      <c r="R709" s="148"/>
      <c r="S709" s="148"/>
      <c r="T709" s="148"/>
      <c r="U709" s="148"/>
      <c r="V709" s="148"/>
      <c r="W709" s="148"/>
      <c r="X709" s="148"/>
      <c r="Y709" s="148"/>
      <c r="Z709" s="148"/>
    </row>
    <row r="710" spans="1:26" ht="17.25" x14ac:dyDescent="0.4">
      <c r="A710" s="148"/>
      <c r="B710" s="148"/>
      <c r="C710" s="148"/>
      <c r="D710" s="148"/>
      <c r="E710" s="148"/>
      <c r="F710" s="148"/>
      <c r="G710" s="148"/>
      <c r="H710" s="148"/>
      <c r="I710" s="148"/>
      <c r="J710" s="148"/>
      <c r="K710" s="148"/>
      <c r="L710" s="155"/>
      <c r="M710" s="148"/>
      <c r="N710" s="148"/>
      <c r="O710" s="148"/>
      <c r="P710" s="148"/>
      <c r="Q710" s="148"/>
      <c r="R710" s="148"/>
      <c r="S710" s="148"/>
      <c r="T710" s="148"/>
      <c r="U710" s="148"/>
      <c r="V710" s="148"/>
      <c r="W710" s="148"/>
      <c r="X710" s="148"/>
      <c r="Y710" s="148"/>
      <c r="Z710" s="148"/>
    </row>
    <row r="711" spans="1:26" ht="17.25" x14ac:dyDescent="0.4">
      <c r="A711" s="148"/>
      <c r="B711" s="148"/>
      <c r="C711" s="148"/>
      <c r="D711" s="148"/>
      <c r="E711" s="148"/>
      <c r="F711" s="148"/>
      <c r="G711" s="148"/>
      <c r="H711" s="148"/>
      <c r="I711" s="148"/>
      <c r="J711" s="148"/>
      <c r="K711" s="148"/>
      <c r="L711" s="155"/>
      <c r="M711" s="148"/>
      <c r="N711" s="148"/>
      <c r="O711" s="148"/>
      <c r="P711" s="148"/>
      <c r="Q711" s="148"/>
      <c r="R711" s="148"/>
      <c r="S711" s="148"/>
      <c r="T711" s="148"/>
      <c r="U711" s="148"/>
      <c r="V711" s="148"/>
      <c r="W711" s="148"/>
      <c r="X711" s="148"/>
      <c r="Y711" s="148"/>
      <c r="Z711" s="148"/>
    </row>
    <row r="712" spans="1:26" ht="17.25" x14ac:dyDescent="0.4">
      <c r="A712" s="148"/>
      <c r="B712" s="148"/>
      <c r="C712" s="148"/>
      <c r="D712" s="148"/>
      <c r="E712" s="148"/>
      <c r="F712" s="148"/>
      <c r="G712" s="148"/>
      <c r="H712" s="148"/>
      <c r="I712" s="148"/>
      <c r="J712" s="148"/>
      <c r="K712" s="148"/>
      <c r="L712" s="155"/>
      <c r="M712" s="148"/>
      <c r="N712" s="148"/>
      <c r="O712" s="148"/>
      <c r="P712" s="148"/>
      <c r="Q712" s="148"/>
      <c r="R712" s="148"/>
      <c r="S712" s="148"/>
      <c r="T712" s="148"/>
      <c r="U712" s="148"/>
      <c r="V712" s="148"/>
      <c r="W712" s="148"/>
      <c r="X712" s="148"/>
      <c r="Y712" s="148"/>
      <c r="Z712" s="148"/>
    </row>
    <row r="713" spans="1:26" ht="17.25" x14ac:dyDescent="0.4">
      <c r="A713" s="148"/>
      <c r="B713" s="148"/>
      <c r="C713" s="148"/>
      <c r="D713" s="148"/>
      <c r="E713" s="148"/>
      <c r="F713" s="148"/>
      <c r="G713" s="148"/>
      <c r="H713" s="148"/>
      <c r="I713" s="148"/>
      <c r="J713" s="148"/>
      <c r="K713" s="148"/>
      <c r="L713" s="155"/>
      <c r="M713" s="148"/>
      <c r="N713" s="148"/>
      <c r="O713" s="148"/>
      <c r="P713" s="148"/>
      <c r="Q713" s="148"/>
      <c r="R713" s="148"/>
      <c r="S713" s="148"/>
      <c r="T713" s="148"/>
      <c r="U713" s="148"/>
      <c r="V713" s="148"/>
      <c r="W713" s="148"/>
      <c r="X713" s="148"/>
      <c r="Y713" s="148"/>
      <c r="Z713" s="148"/>
    </row>
    <row r="714" spans="1:26" ht="17.25" x14ac:dyDescent="0.4">
      <c r="A714" s="148"/>
      <c r="B714" s="148"/>
      <c r="C714" s="148"/>
      <c r="D714" s="148"/>
      <c r="E714" s="148"/>
      <c r="F714" s="148"/>
      <c r="G714" s="148"/>
      <c r="H714" s="148"/>
      <c r="I714" s="148"/>
      <c r="J714" s="148"/>
      <c r="K714" s="148"/>
      <c r="L714" s="155"/>
      <c r="M714" s="148"/>
      <c r="N714" s="148"/>
      <c r="O714" s="148"/>
      <c r="P714" s="148"/>
      <c r="Q714" s="148"/>
      <c r="R714" s="148"/>
      <c r="S714" s="148"/>
      <c r="T714" s="148"/>
      <c r="U714" s="148"/>
      <c r="V714" s="148"/>
      <c r="W714" s="148"/>
      <c r="X714" s="148"/>
      <c r="Y714" s="148"/>
      <c r="Z714" s="148"/>
    </row>
    <row r="715" spans="1:26" ht="17.25" x14ac:dyDescent="0.4">
      <c r="A715" s="148"/>
      <c r="B715" s="148"/>
      <c r="C715" s="148"/>
      <c r="D715" s="148"/>
      <c r="E715" s="148"/>
      <c r="F715" s="148"/>
      <c r="G715" s="148"/>
      <c r="H715" s="148"/>
      <c r="I715" s="148"/>
      <c r="J715" s="148"/>
      <c r="K715" s="148"/>
      <c r="L715" s="155"/>
      <c r="M715" s="148"/>
      <c r="N715" s="148"/>
      <c r="O715" s="148"/>
      <c r="P715" s="148"/>
      <c r="Q715" s="148"/>
      <c r="R715" s="148"/>
      <c r="S715" s="148"/>
      <c r="T715" s="148"/>
      <c r="U715" s="148"/>
      <c r="V715" s="148"/>
      <c r="W715" s="148"/>
      <c r="X715" s="148"/>
      <c r="Y715" s="148"/>
      <c r="Z715" s="148"/>
    </row>
    <row r="716" spans="1:26" ht="17.25" x14ac:dyDescent="0.4">
      <c r="A716" s="148"/>
      <c r="B716" s="148"/>
      <c r="C716" s="148"/>
      <c r="D716" s="148"/>
      <c r="E716" s="148"/>
      <c r="F716" s="148"/>
      <c r="G716" s="148"/>
      <c r="H716" s="148"/>
      <c r="I716" s="148"/>
      <c r="J716" s="148"/>
      <c r="K716" s="148"/>
      <c r="L716" s="155"/>
      <c r="M716" s="148"/>
      <c r="N716" s="148"/>
      <c r="O716" s="148"/>
      <c r="P716" s="148"/>
      <c r="Q716" s="148"/>
      <c r="R716" s="148"/>
      <c r="S716" s="148"/>
      <c r="T716" s="148"/>
      <c r="U716" s="148"/>
      <c r="V716" s="148"/>
      <c r="W716" s="148"/>
      <c r="X716" s="148"/>
      <c r="Y716" s="148"/>
      <c r="Z716" s="148"/>
    </row>
    <row r="717" spans="1:26" ht="17.25" x14ac:dyDescent="0.4">
      <c r="A717" s="148"/>
      <c r="B717" s="148"/>
      <c r="C717" s="148"/>
      <c r="D717" s="148"/>
      <c r="E717" s="148"/>
      <c r="F717" s="148"/>
      <c r="G717" s="148"/>
      <c r="H717" s="148"/>
      <c r="I717" s="148"/>
      <c r="J717" s="148"/>
      <c r="K717" s="148"/>
      <c r="L717" s="155"/>
      <c r="M717" s="148"/>
      <c r="N717" s="148"/>
      <c r="O717" s="148"/>
      <c r="P717" s="148"/>
      <c r="Q717" s="148"/>
      <c r="R717" s="148"/>
      <c r="S717" s="148"/>
      <c r="T717" s="148"/>
      <c r="U717" s="148"/>
      <c r="V717" s="148"/>
      <c r="W717" s="148"/>
      <c r="X717" s="148"/>
      <c r="Y717" s="148"/>
      <c r="Z717" s="148"/>
    </row>
    <row r="718" spans="1:26" ht="17.25" x14ac:dyDescent="0.4">
      <c r="A718" s="148"/>
      <c r="B718" s="148"/>
      <c r="C718" s="148"/>
      <c r="D718" s="148"/>
      <c r="E718" s="148"/>
      <c r="F718" s="148"/>
      <c r="G718" s="148"/>
      <c r="H718" s="148"/>
      <c r="I718" s="148"/>
      <c r="J718" s="148"/>
      <c r="K718" s="148"/>
      <c r="L718" s="155"/>
      <c r="M718" s="148"/>
      <c r="N718" s="148"/>
      <c r="O718" s="148"/>
      <c r="P718" s="148"/>
      <c r="Q718" s="148"/>
      <c r="R718" s="148"/>
      <c r="S718" s="148"/>
      <c r="T718" s="148"/>
      <c r="U718" s="148"/>
      <c r="V718" s="148"/>
      <c r="W718" s="148"/>
      <c r="X718" s="148"/>
      <c r="Y718" s="148"/>
      <c r="Z718" s="148"/>
    </row>
    <row r="719" spans="1:26" ht="17.25" x14ac:dyDescent="0.4">
      <c r="A719" s="148"/>
      <c r="B719" s="148"/>
      <c r="C719" s="148"/>
      <c r="D719" s="148"/>
      <c r="E719" s="148"/>
      <c r="F719" s="148"/>
      <c r="G719" s="148"/>
      <c r="H719" s="148"/>
      <c r="I719" s="148"/>
      <c r="J719" s="148"/>
      <c r="K719" s="148"/>
      <c r="L719" s="155"/>
      <c r="M719" s="148"/>
      <c r="N719" s="148"/>
      <c r="O719" s="148"/>
      <c r="P719" s="148"/>
      <c r="Q719" s="148"/>
      <c r="R719" s="148"/>
      <c r="S719" s="148"/>
      <c r="T719" s="148"/>
      <c r="U719" s="148"/>
      <c r="V719" s="148"/>
      <c r="W719" s="148"/>
      <c r="X719" s="148"/>
      <c r="Y719" s="148"/>
      <c r="Z719" s="148"/>
    </row>
    <row r="720" spans="1:26" ht="17.25" x14ac:dyDescent="0.4">
      <c r="A720" s="148"/>
      <c r="B720" s="148"/>
      <c r="C720" s="148"/>
      <c r="D720" s="148"/>
      <c r="E720" s="148"/>
      <c r="F720" s="148"/>
      <c r="G720" s="148"/>
      <c r="H720" s="148"/>
      <c r="I720" s="148"/>
      <c r="J720" s="148"/>
      <c r="K720" s="148"/>
      <c r="L720" s="155"/>
      <c r="M720" s="148"/>
      <c r="N720" s="148"/>
      <c r="O720" s="148"/>
      <c r="P720" s="148"/>
      <c r="Q720" s="148"/>
      <c r="R720" s="148"/>
      <c r="S720" s="148"/>
      <c r="T720" s="148"/>
      <c r="U720" s="148"/>
      <c r="V720" s="148"/>
      <c r="W720" s="148"/>
      <c r="X720" s="148"/>
      <c r="Y720" s="148"/>
      <c r="Z720" s="148"/>
    </row>
    <row r="721" spans="1:26" ht="17.25" x14ac:dyDescent="0.4">
      <c r="A721" s="148"/>
      <c r="B721" s="148"/>
      <c r="C721" s="148"/>
      <c r="D721" s="148"/>
      <c r="E721" s="148"/>
      <c r="F721" s="148"/>
      <c r="G721" s="148"/>
      <c r="H721" s="148"/>
      <c r="I721" s="148"/>
      <c r="J721" s="148"/>
      <c r="K721" s="148"/>
      <c r="L721" s="155"/>
      <c r="M721" s="148"/>
      <c r="N721" s="148"/>
      <c r="O721" s="148"/>
      <c r="P721" s="148"/>
      <c r="Q721" s="148"/>
      <c r="R721" s="148"/>
      <c r="S721" s="148"/>
      <c r="T721" s="148"/>
      <c r="U721" s="148"/>
      <c r="V721" s="148"/>
      <c r="W721" s="148"/>
      <c r="X721" s="148"/>
      <c r="Y721" s="148"/>
      <c r="Z721" s="148"/>
    </row>
    <row r="722" spans="1:26" ht="17.25" x14ac:dyDescent="0.4">
      <c r="A722" s="148"/>
      <c r="B722" s="148"/>
      <c r="C722" s="148"/>
      <c r="D722" s="148"/>
      <c r="E722" s="148"/>
      <c r="F722" s="148"/>
      <c r="G722" s="148"/>
      <c r="H722" s="148"/>
      <c r="I722" s="148"/>
      <c r="J722" s="148"/>
      <c r="K722" s="148"/>
      <c r="L722" s="155"/>
      <c r="M722" s="148"/>
      <c r="N722" s="148"/>
      <c r="O722" s="148"/>
      <c r="P722" s="148"/>
      <c r="Q722" s="148"/>
      <c r="R722" s="148"/>
      <c r="S722" s="148"/>
      <c r="T722" s="148"/>
      <c r="U722" s="148"/>
      <c r="V722" s="148"/>
      <c r="W722" s="148"/>
      <c r="X722" s="148"/>
      <c r="Y722" s="148"/>
      <c r="Z722" s="148"/>
    </row>
    <row r="723" spans="1:26" ht="17.25" x14ac:dyDescent="0.4">
      <c r="A723" s="148"/>
      <c r="B723" s="148"/>
      <c r="C723" s="148"/>
      <c r="D723" s="148"/>
      <c r="E723" s="148"/>
      <c r="F723" s="148"/>
      <c r="G723" s="148"/>
      <c r="H723" s="148"/>
      <c r="I723" s="148"/>
      <c r="J723" s="148"/>
      <c r="K723" s="148"/>
      <c r="L723" s="155"/>
      <c r="M723" s="148"/>
      <c r="N723" s="148"/>
      <c r="O723" s="148"/>
      <c r="P723" s="148"/>
      <c r="Q723" s="148"/>
      <c r="R723" s="148"/>
      <c r="S723" s="148"/>
      <c r="T723" s="148"/>
      <c r="U723" s="148"/>
      <c r="V723" s="148"/>
      <c r="W723" s="148"/>
      <c r="X723" s="148"/>
      <c r="Y723" s="148"/>
      <c r="Z723" s="148"/>
    </row>
    <row r="724" spans="1:26" ht="17.25" x14ac:dyDescent="0.4">
      <c r="A724" s="148"/>
      <c r="B724" s="148"/>
      <c r="C724" s="148"/>
      <c r="D724" s="148"/>
      <c r="E724" s="148"/>
      <c r="F724" s="148"/>
      <c r="G724" s="148"/>
      <c r="H724" s="148"/>
      <c r="I724" s="148"/>
      <c r="J724" s="148"/>
      <c r="K724" s="148"/>
      <c r="L724" s="155"/>
      <c r="M724" s="148"/>
      <c r="N724" s="148"/>
      <c r="O724" s="148"/>
      <c r="P724" s="148"/>
      <c r="Q724" s="148"/>
      <c r="R724" s="148"/>
      <c r="S724" s="148"/>
      <c r="T724" s="148"/>
      <c r="U724" s="148"/>
      <c r="V724" s="148"/>
      <c r="W724" s="148"/>
      <c r="X724" s="148"/>
      <c r="Y724" s="148"/>
      <c r="Z724" s="148"/>
    </row>
    <row r="725" spans="1:26" ht="17.25" x14ac:dyDescent="0.4">
      <c r="A725" s="148"/>
      <c r="B725" s="148"/>
      <c r="C725" s="148"/>
      <c r="D725" s="148"/>
      <c r="E725" s="148"/>
      <c r="F725" s="148"/>
      <c r="G725" s="148"/>
      <c r="H725" s="148"/>
      <c r="I725" s="148"/>
      <c r="J725" s="148"/>
      <c r="K725" s="148"/>
      <c r="L725" s="155"/>
      <c r="M725" s="148"/>
      <c r="N725" s="148"/>
      <c r="O725" s="148"/>
      <c r="P725" s="148"/>
      <c r="Q725" s="148"/>
      <c r="R725" s="148"/>
      <c r="S725" s="148"/>
      <c r="T725" s="148"/>
      <c r="U725" s="148"/>
      <c r="V725" s="148"/>
      <c r="W725" s="148"/>
      <c r="X725" s="148"/>
      <c r="Y725" s="148"/>
      <c r="Z725" s="148"/>
    </row>
    <row r="726" spans="1:26" ht="17.25" x14ac:dyDescent="0.4">
      <c r="A726" s="148"/>
      <c r="B726" s="148"/>
      <c r="C726" s="148"/>
      <c r="D726" s="148"/>
      <c r="E726" s="148"/>
      <c r="F726" s="148"/>
      <c r="G726" s="148"/>
      <c r="H726" s="148"/>
      <c r="I726" s="148"/>
      <c r="J726" s="148"/>
      <c r="K726" s="148"/>
      <c r="L726" s="155"/>
      <c r="M726" s="148"/>
      <c r="N726" s="148"/>
      <c r="O726" s="148"/>
      <c r="P726" s="148"/>
      <c r="Q726" s="148"/>
      <c r="R726" s="148"/>
      <c r="S726" s="148"/>
      <c r="T726" s="148"/>
      <c r="U726" s="148"/>
      <c r="V726" s="148"/>
      <c r="W726" s="148"/>
      <c r="X726" s="148"/>
      <c r="Y726" s="148"/>
      <c r="Z726" s="148"/>
    </row>
    <row r="727" spans="1:26" ht="17.25" x14ac:dyDescent="0.4">
      <c r="A727" s="148"/>
      <c r="B727" s="148"/>
      <c r="C727" s="148"/>
      <c r="D727" s="148"/>
      <c r="E727" s="148"/>
      <c r="F727" s="148"/>
      <c r="G727" s="148"/>
      <c r="H727" s="148"/>
      <c r="I727" s="148"/>
      <c r="J727" s="148"/>
      <c r="K727" s="148"/>
      <c r="L727" s="155"/>
      <c r="M727" s="148"/>
      <c r="N727" s="148"/>
      <c r="O727" s="148"/>
      <c r="P727" s="148"/>
      <c r="Q727" s="148"/>
      <c r="R727" s="148"/>
      <c r="S727" s="148"/>
      <c r="T727" s="148"/>
      <c r="U727" s="148"/>
      <c r="V727" s="148"/>
      <c r="W727" s="148"/>
      <c r="X727" s="148"/>
      <c r="Y727" s="148"/>
      <c r="Z727" s="148"/>
    </row>
    <row r="728" spans="1:26" ht="17.25" x14ac:dyDescent="0.4">
      <c r="A728" s="148"/>
      <c r="B728" s="148"/>
      <c r="C728" s="148"/>
      <c r="D728" s="148"/>
      <c r="E728" s="148"/>
      <c r="F728" s="148"/>
      <c r="G728" s="148"/>
      <c r="H728" s="148"/>
      <c r="I728" s="148"/>
      <c r="J728" s="148"/>
      <c r="K728" s="148"/>
      <c r="L728" s="155"/>
      <c r="M728" s="148"/>
      <c r="N728" s="148"/>
      <c r="O728" s="148"/>
      <c r="P728" s="148"/>
      <c r="Q728" s="148"/>
      <c r="R728" s="148"/>
      <c r="S728" s="148"/>
      <c r="T728" s="148"/>
      <c r="U728" s="148"/>
      <c r="V728" s="148"/>
      <c r="W728" s="148"/>
      <c r="X728" s="148"/>
      <c r="Y728" s="148"/>
      <c r="Z728" s="148"/>
    </row>
    <row r="729" spans="1:26" ht="17.25" x14ac:dyDescent="0.4">
      <c r="A729" s="148"/>
      <c r="B729" s="148"/>
      <c r="C729" s="148"/>
      <c r="D729" s="148"/>
      <c r="E729" s="148"/>
      <c r="F729" s="148"/>
      <c r="G729" s="148"/>
      <c r="H729" s="148"/>
      <c r="I729" s="148"/>
      <c r="J729" s="148"/>
      <c r="K729" s="148"/>
      <c r="L729" s="155"/>
      <c r="M729" s="148"/>
      <c r="N729" s="148"/>
      <c r="O729" s="148"/>
      <c r="P729" s="148"/>
      <c r="Q729" s="148"/>
      <c r="R729" s="148"/>
      <c r="S729" s="148"/>
      <c r="T729" s="148"/>
      <c r="U729" s="148"/>
      <c r="V729" s="148"/>
      <c r="W729" s="148"/>
      <c r="X729" s="148"/>
      <c r="Y729" s="148"/>
      <c r="Z729" s="148"/>
    </row>
    <row r="730" spans="1:26" ht="17.25" x14ac:dyDescent="0.4">
      <c r="A730" s="148"/>
      <c r="B730" s="148"/>
      <c r="C730" s="148"/>
      <c r="D730" s="148"/>
      <c r="E730" s="148"/>
      <c r="F730" s="148"/>
      <c r="G730" s="148"/>
      <c r="H730" s="148"/>
      <c r="I730" s="148"/>
      <c r="J730" s="148"/>
      <c r="K730" s="148"/>
      <c r="L730" s="155"/>
      <c r="M730" s="148"/>
      <c r="N730" s="148"/>
      <c r="O730" s="148"/>
      <c r="P730" s="148"/>
      <c r="Q730" s="148"/>
      <c r="R730" s="148"/>
      <c r="S730" s="148"/>
      <c r="T730" s="148"/>
      <c r="U730" s="148"/>
      <c r="V730" s="148"/>
      <c r="W730" s="148"/>
      <c r="X730" s="148"/>
      <c r="Y730" s="148"/>
      <c r="Z730" s="148"/>
    </row>
    <row r="731" spans="1:26" ht="17.25" x14ac:dyDescent="0.4">
      <c r="A731" s="148"/>
      <c r="B731" s="148"/>
      <c r="C731" s="148"/>
      <c r="D731" s="148"/>
      <c r="E731" s="148"/>
      <c r="F731" s="148"/>
      <c r="G731" s="148"/>
      <c r="H731" s="148"/>
      <c r="I731" s="148"/>
      <c r="J731" s="148"/>
      <c r="K731" s="148"/>
      <c r="L731" s="155"/>
      <c r="M731" s="148"/>
      <c r="N731" s="148"/>
      <c r="O731" s="148"/>
      <c r="P731" s="148"/>
      <c r="Q731" s="148"/>
      <c r="R731" s="148"/>
      <c r="S731" s="148"/>
      <c r="T731" s="148"/>
      <c r="U731" s="148"/>
      <c r="V731" s="148"/>
      <c r="W731" s="148"/>
      <c r="X731" s="148"/>
      <c r="Y731" s="148"/>
      <c r="Z731" s="148"/>
    </row>
    <row r="732" spans="1:26" ht="17.25" x14ac:dyDescent="0.4">
      <c r="A732" s="148"/>
      <c r="B732" s="148"/>
      <c r="C732" s="148"/>
      <c r="D732" s="148"/>
      <c r="E732" s="148"/>
      <c r="F732" s="148"/>
      <c r="G732" s="148"/>
      <c r="H732" s="148"/>
      <c r="I732" s="148"/>
      <c r="J732" s="148"/>
      <c r="K732" s="148"/>
      <c r="L732" s="155"/>
      <c r="M732" s="148"/>
      <c r="N732" s="148"/>
      <c r="O732" s="148"/>
      <c r="P732" s="148"/>
      <c r="Q732" s="148"/>
      <c r="R732" s="148"/>
      <c r="S732" s="148"/>
      <c r="T732" s="148"/>
      <c r="U732" s="148"/>
      <c r="V732" s="148"/>
      <c r="W732" s="148"/>
      <c r="X732" s="148"/>
      <c r="Y732" s="148"/>
      <c r="Z732" s="148"/>
    </row>
    <row r="733" spans="1:26" ht="17.25" x14ac:dyDescent="0.4">
      <c r="A733" s="148"/>
      <c r="B733" s="148"/>
      <c r="C733" s="148"/>
      <c r="D733" s="148"/>
      <c r="E733" s="148"/>
      <c r="F733" s="148"/>
      <c r="G733" s="148"/>
      <c r="H733" s="148"/>
      <c r="I733" s="148"/>
      <c r="J733" s="148"/>
      <c r="K733" s="148"/>
      <c r="L733" s="155"/>
      <c r="M733" s="148"/>
      <c r="N733" s="148"/>
      <c r="O733" s="148"/>
      <c r="P733" s="148"/>
      <c r="Q733" s="148"/>
      <c r="R733" s="148"/>
      <c r="S733" s="148"/>
      <c r="T733" s="148"/>
      <c r="U733" s="148"/>
      <c r="V733" s="148"/>
      <c r="W733" s="148"/>
      <c r="X733" s="148"/>
      <c r="Y733" s="148"/>
      <c r="Z733" s="148"/>
    </row>
    <row r="734" spans="1:26" ht="17.25" x14ac:dyDescent="0.4">
      <c r="A734" s="148"/>
      <c r="B734" s="148"/>
      <c r="C734" s="148"/>
      <c r="D734" s="148"/>
      <c r="E734" s="148"/>
      <c r="F734" s="148"/>
      <c r="G734" s="148"/>
      <c r="H734" s="148"/>
      <c r="I734" s="148"/>
      <c r="J734" s="148"/>
      <c r="K734" s="148"/>
      <c r="L734" s="155"/>
      <c r="M734" s="148"/>
      <c r="N734" s="148"/>
      <c r="O734" s="148"/>
      <c r="P734" s="148"/>
      <c r="Q734" s="148"/>
      <c r="R734" s="148"/>
      <c r="S734" s="148"/>
      <c r="T734" s="148"/>
      <c r="U734" s="148"/>
      <c r="V734" s="148"/>
      <c r="W734" s="148"/>
      <c r="X734" s="148"/>
      <c r="Y734" s="148"/>
      <c r="Z734" s="148"/>
    </row>
    <row r="735" spans="1:26" ht="17.25" x14ac:dyDescent="0.4">
      <c r="A735" s="148"/>
      <c r="B735" s="148"/>
      <c r="C735" s="148"/>
      <c r="D735" s="148"/>
      <c r="E735" s="148"/>
      <c r="F735" s="148"/>
      <c r="G735" s="148"/>
      <c r="H735" s="148"/>
      <c r="I735" s="148"/>
      <c r="J735" s="148"/>
      <c r="K735" s="148"/>
      <c r="L735" s="155"/>
      <c r="M735" s="148"/>
      <c r="N735" s="148"/>
      <c r="O735" s="148"/>
      <c r="P735" s="148"/>
      <c r="Q735" s="148"/>
      <c r="R735" s="148"/>
      <c r="S735" s="148"/>
      <c r="T735" s="148"/>
      <c r="U735" s="148"/>
      <c r="V735" s="148"/>
      <c r="W735" s="148"/>
      <c r="X735" s="148"/>
      <c r="Y735" s="148"/>
      <c r="Z735" s="148"/>
    </row>
    <row r="736" spans="1:26" ht="17.25" x14ac:dyDescent="0.4">
      <c r="A736" s="148"/>
      <c r="B736" s="148"/>
      <c r="C736" s="148"/>
      <c r="D736" s="148"/>
      <c r="E736" s="148"/>
      <c r="F736" s="148"/>
      <c r="G736" s="148"/>
      <c r="H736" s="148"/>
      <c r="I736" s="148"/>
      <c r="J736" s="148"/>
      <c r="K736" s="148"/>
      <c r="L736" s="155"/>
      <c r="M736" s="148"/>
      <c r="N736" s="148"/>
      <c r="O736" s="148"/>
      <c r="P736" s="148"/>
      <c r="Q736" s="148"/>
      <c r="R736" s="148"/>
      <c r="S736" s="148"/>
      <c r="T736" s="148"/>
      <c r="U736" s="148"/>
      <c r="V736" s="148"/>
      <c r="W736" s="148"/>
      <c r="X736" s="148"/>
      <c r="Y736" s="148"/>
      <c r="Z736" s="148"/>
    </row>
    <row r="737" spans="1:26" ht="17.25" x14ac:dyDescent="0.4">
      <c r="A737" s="148"/>
      <c r="B737" s="148"/>
      <c r="C737" s="148"/>
      <c r="D737" s="148"/>
      <c r="E737" s="148"/>
      <c r="F737" s="148"/>
      <c r="G737" s="148"/>
      <c r="H737" s="148"/>
      <c r="I737" s="148"/>
      <c r="J737" s="148"/>
      <c r="K737" s="148"/>
      <c r="L737" s="155"/>
      <c r="M737" s="148"/>
      <c r="N737" s="148"/>
      <c r="O737" s="148"/>
      <c r="P737" s="148"/>
      <c r="Q737" s="148"/>
      <c r="R737" s="148"/>
      <c r="S737" s="148"/>
      <c r="T737" s="148"/>
      <c r="U737" s="148"/>
      <c r="V737" s="148"/>
      <c r="W737" s="148"/>
      <c r="X737" s="148"/>
      <c r="Y737" s="148"/>
      <c r="Z737" s="148"/>
    </row>
    <row r="738" spans="1:26" ht="17.25" x14ac:dyDescent="0.4">
      <c r="A738" s="148"/>
      <c r="B738" s="148"/>
      <c r="C738" s="148"/>
      <c r="D738" s="148"/>
      <c r="E738" s="148"/>
      <c r="F738" s="148"/>
      <c r="G738" s="148"/>
      <c r="H738" s="148"/>
      <c r="I738" s="148"/>
      <c r="J738" s="148"/>
      <c r="K738" s="148"/>
      <c r="L738" s="155"/>
      <c r="M738" s="148"/>
      <c r="N738" s="148"/>
      <c r="O738" s="148"/>
      <c r="P738" s="148"/>
      <c r="Q738" s="148"/>
      <c r="R738" s="148"/>
      <c r="S738" s="148"/>
      <c r="T738" s="148"/>
      <c r="U738" s="148"/>
      <c r="V738" s="148"/>
      <c r="W738" s="148"/>
      <c r="X738" s="148"/>
      <c r="Y738" s="148"/>
      <c r="Z738" s="148"/>
    </row>
    <row r="739" spans="1:26" ht="17.25" x14ac:dyDescent="0.4">
      <c r="A739" s="148"/>
      <c r="B739" s="148"/>
      <c r="C739" s="148"/>
      <c r="D739" s="148"/>
      <c r="E739" s="148"/>
      <c r="F739" s="148"/>
      <c r="G739" s="148"/>
      <c r="H739" s="148"/>
      <c r="I739" s="148"/>
      <c r="J739" s="148"/>
      <c r="K739" s="148"/>
      <c r="L739" s="155"/>
      <c r="M739" s="148"/>
      <c r="N739" s="148"/>
      <c r="O739" s="148"/>
      <c r="P739" s="148"/>
      <c r="Q739" s="148"/>
      <c r="R739" s="148"/>
      <c r="S739" s="148"/>
      <c r="T739" s="148"/>
      <c r="U739" s="148"/>
      <c r="V739" s="148"/>
      <c r="W739" s="148"/>
      <c r="X739" s="148"/>
      <c r="Y739" s="148"/>
      <c r="Z739" s="148"/>
    </row>
    <row r="740" spans="1:26" ht="17.25" x14ac:dyDescent="0.4">
      <c r="A740" s="148"/>
      <c r="B740" s="148"/>
      <c r="C740" s="148"/>
      <c r="D740" s="148"/>
      <c r="E740" s="148"/>
      <c r="F740" s="148"/>
      <c r="G740" s="148"/>
      <c r="H740" s="148"/>
      <c r="I740" s="148"/>
      <c r="J740" s="148"/>
      <c r="K740" s="148"/>
      <c r="L740" s="155"/>
      <c r="M740" s="148"/>
      <c r="N740" s="148"/>
      <c r="O740" s="148"/>
      <c r="P740" s="148"/>
      <c r="Q740" s="148"/>
      <c r="R740" s="148"/>
      <c r="S740" s="148"/>
      <c r="T740" s="148"/>
      <c r="U740" s="148"/>
      <c r="V740" s="148"/>
      <c r="W740" s="148"/>
      <c r="X740" s="148"/>
      <c r="Y740" s="148"/>
      <c r="Z740" s="148"/>
    </row>
    <row r="741" spans="1:26" ht="17.25" x14ac:dyDescent="0.4">
      <c r="A741" s="148"/>
      <c r="B741" s="148"/>
      <c r="C741" s="148"/>
      <c r="D741" s="148"/>
      <c r="E741" s="148"/>
      <c r="F741" s="148"/>
      <c r="G741" s="148"/>
      <c r="H741" s="148"/>
      <c r="I741" s="148"/>
      <c r="J741" s="148"/>
      <c r="K741" s="148"/>
      <c r="L741" s="155"/>
      <c r="M741" s="148"/>
      <c r="N741" s="148"/>
      <c r="O741" s="148"/>
      <c r="P741" s="148"/>
      <c r="Q741" s="148"/>
      <c r="R741" s="148"/>
      <c r="S741" s="148"/>
      <c r="T741" s="148"/>
      <c r="U741" s="148"/>
      <c r="V741" s="148"/>
      <c r="W741" s="148"/>
      <c r="X741" s="148"/>
      <c r="Y741" s="148"/>
      <c r="Z741" s="148"/>
    </row>
    <row r="742" spans="1:26" ht="17.25" x14ac:dyDescent="0.4">
      <c r="A742" s="148"/>
      <c r="B742" s="148"/>
      <c r="C742" s="148"/>
      <c r="D742" s="148"/>
      <c r="E742" s="148"/>
      <c r="F742" s="148"/>
      <c r="G742" s="148"/>
      <c r="H742" s="148"/>
      <c r="I742" s="148"/>
      <c r="J742" s="148"/>
      <c r="K742" s="148"/>
      <c r="L742" s="155"/>
      <c r="M742" s="148"/>
      <c r="N742" s="148"/>
      <c r="O742" s="148"/>
      <c r="P742" s="148"/>
      <c r="Q742" s="148"/>
      <c r="R742" s="148"/>
      <c r="S742" s="148"/>
      <c r="T742" s="148"/>
      <c r="U742" s="148"/>
      <c r="V742" s="148"/>
      <c r="W742" s="148"/>
      <c r="X742" s="148"/>
      <c r="Y742" s="148"/>
      <c r="Z742" s="148"/>
    </row>
    <row r="743" spans="1:26" ht="17.25" x14ac:dyDescent="0.4">
      <c r="A743" s="148"/>
      <c r="B743" s="148"/>
      <c r="C743" s="148"/>
      <c r="D743" s="148"/>
      <c r="E743" s="148"/>
      <c r="F743" s="148"/>
      <c r="G743" s="148"/>
      <c r="H743" s="148"/>
      <c r="I743" s="148"/>
      <c r="J743" s="148"/>
      <c r="K743" s="148"/>
      <c r="L743" s="155"/>
      <c r="M743" s="148"/>
      <c r="N743" s="148"/>
      <c r="O743" s="148"/>
      <c r="P743" s="148"/>
      <c r="Q743" s="148"/>
      <c r="R743" s="148"/>
      <c r="S743" s="148"/>
      <c r="T743" s="148"/>
      <c r="U743" s="148"/>
      <c r="V743" s="148"/>
      <c r="W743" s="148"/>
      <c r="X743" s="148"/>
      <c r="Y743" s="148"/>
      <c r="Z743" s="148"/>
    </row>
    <row r="744" spans="1:26" ht="17.25" x14ac:dyDescent="0.4">
      <c r="A744" s="148"/>
      <c r="B744" s="148"/>
      <c r="C744" s="148"/>
      <c r="D744" s="148"/>
      <c r="E744" s="148"/>
      <c r="F744" s="148"/>
      <c r="G744" s="148"/>
      <c r="H744" s="148"/>
      <c r="I744" s="148"/>
      <c r="J744" s="148"/>
      <c r="K744" s="148"/>
      <c r="L744" s="155"/>
      <c r="M744" s="148"/>
      <c r="N744" s="148"/>
      <c r="O744" s="148"/>
      <c r="P744" s="148"/>
      <c r="Q744" s="148"/>
      <c r="R744" s="148"/>
      <c r="S744" s="148"/>
      <c r="T744" s="148"/>
      <c r="U744" s="148"/>
      <c r="V744" s="148"/>
      <c r="W744" s="148"/>
      <c r="X744" s="148"/>
      <c r="Y744" s="148"/>
      <c r="Z744" s="148"/>
    </row>
    <row r="745" spans="1:26" ht="17.25" x14ac:dyDescent="0.4">
      <c r="A745" s="148"/>
      <c r="B745" s="148"/>
      <c r="C745" s="148"/>
      <c r="D745" s="148"/>
      <c r="E745" s="148"/>
      <c r="F745" s="148"/>
      <c r="G745" s="148"/>
      <c r="H745" s="148"/>
      <c r="I745" s="148"/>
      <c r="J745" s="148"/>
      <c r="K745" s="148"/>
      <c r="L745" s="155"/>
      <c r="M745" s="148"/>
      <c r="N745" s="148"/>
      <c r="O745" s="148"/>
      <c r="P745" s="148"/>
      <c r="Q745" s="148"/>
      <c r="R745" s="148"/>
      <c r="S745" s="148"/>
      <c r="T745" s="148"/>
      <c r="U745" s="148"/>
      <c r="V745" s="148"/>
      <c r="W745" s="148"/>
      <c r="X745" s="148"/>
      <c r="Y745" s="148"/>
      <c r="Z745" s="148"/>
    </row>
    <row r="746" spans="1:26" ht="17.25" x14ac:dyDescent="0.4">
      <c r="A746" s="148"/>
      <c r="B746" s="148"/>
      <c r="C746" s="148"/>
      <c r="D746" s="148"/>
      <c r="E746" s="148"/>
      <c r="F746" s="148"/>
      <c r="G746" s="148"/>
      <c r="H746" s="148"/>
      <c r="I746" s="148"/>
      <c r="J746" s="148"/>
      <c r="K746" s="148"/>
      <c r="L746" s="155"/>
      <c r="M746" s="148"/>
      <c r="N746" s="148"/>
      <c r="O746" s="148"/>
      <c r="P746" s="148"/>
      <c r="Q746" s="148"/>
      <c r="R746" s="148"/>
      <c r="S746" s="148"/>
      <c r="T746" s="148"/>
      <c r="U746" s="148"/>
      <c r="V746" s="148"/>
      <c r="W746" s="148"/>
      <c r="X746" s="148"/>
      <c r="Y746" s="148"/>
      <c r="Z746" s="148"/>
    </row>
    <row r="747" spans="1:26" ht="17.25" x14ac:dyDescent="0.4">
      <c r="A747" s="148"/>
      <c r="B747" s="148"/>
      <c r="C747" s="148"/>
      <c r="D747" s="148"/>
      <c r="E747" s="148"/>
      <c r="F747" s="148"/>
      <c r="G747" s="148"/>
      <c r="H747" s="148"/>
      <c r="I747" s="148"/>
      <c r="J747" s="148"/>
      <c r="K747" s="148"/>
      <c r="L747" s="155"/>
      <c r="M747" s="148"/>
      <c r="N747" s="148"/>
      <c r="O747" s="148"/>
      <c r="P747" s="148"/>
      <c r="Q747" s="148"/>
      <c r="R747" s="148"/>
      <c r="S747" s="148"/>
      <c r="T747" s="148"/>
      <c r="U747" s="148"/>
      <c r="V747" s="148"/>
      <c r="W747" s="148"/>
      <c r="X747" s="148"/>
      <c r="Y747" s="148"/>
      <c r="Z747" s="148"/>
    </row>
    <row r="748" spans="1:26" ht="17.25" x14ac:dyDescent="0.4">
      <c r="A748" s="148"/>
      <c r="B748" s="148"/>
      <c r="C748" s="148"/>
      <c r="D748" s="148"/>
      <c r="E748" s="148"/>
      <c r="F748" s="148"/>
      <c r="G748" s="148"/>
      <c r="H748" s="148"/>
      <c r="I748" s="148"/>
      <c r="J748" s="148"/>
      <c r="K748" s="148"/>
      <c r="L748" s="155"/>
      <c r="M748" s="148"/>
      <c r="N748" s="148"/>
      <c r="O748" s="148"/>
      <c r="P748" s="148"/>
      <c r="Q748" s="148"/>
      <c r="R748" s="148"/>
      <c r="S748" s="148"/>
      <c r="T748" s="148"/>
      <c r="U748" s="148"/>
      <c r="V748" s="148"/>
      <c r="W748" s="148"/>
      <c r="X748" s="148"/>
      <c r="Y748" s="148"/>
      <c r="Z748" s="148"/>
    </row>
    <row r="749" spans="1:26" ht="17.25" x14ac:dyDescent="0.4">
      <c r="A749" s="148"/>
      <c r="B749" s="148"/>
      <c r="C749" s="148"/>
      <c r="D749" s="148"/>
      <c r="E749" s="148"/>
      <c r="F749" s="148"/>
      <c r="G749" s="148"/>
      <c r="H749" s="148"/>
      <c r="I749" s="148"/>
      <c r="J749" s="148"/>
      <c r="K749" s="148"/>
      <c r="L749" s="155"/>
      <c r="M749" s="148"/>
      <c r="N749" s="148"/>
      <c r="O749" s="148"/>
      <c r="P749" s="148"/>
      <c r="Q749" s="148"/>
      <c r="R749" s="148"/>
      <c r="S749" s="148"/>
      <c r="T749" s="148"/>
      <c r="U749" s="148"/>
      <c r="V749" s="148"/>
      <c r="W749" s="148"/>
      <c r="X749" s="148"/>
      <c r="Y749" s="148"/>
      <c r="Z749" s="148"/>
    </row>
    <row r="750" spans="1:26" ht="17.25" x14ac:dyDescent="0.4">
      <c r="A750" s="148"/>
      <c r="B750" s="148"/>
      <c r="C750" s="148"/>
      <c r="D750" s="148"/>
      <c r="E750" s="148"/>
      <c r="F750" s="148"/>
      <c r="G750" s="148"/>
      <c r="H750" s="148"/>
      <c r="I750" s="148"/>
      <c r="J750" s="148"/>
      <c r="K750" s="148"/>
      <c r="L750" s="155"/>
      <c r="M750" s="148"/>
      <c r="N750" s="148"/>
      <c r="O750" s="148"/>
      <c r="P750" s="148"/>
      <c r="Q750" s="148"/>
      <c r="R750" s="148"/>
      <c r="S750" s="148"/>
      <c r="T750" s="148"/>
      <c r="U750" s="148"/>
      <c r="V750" s="148"/>
      <c r="W750" s="148"/>
      <c r="X750" s="148"/>
      <c r="Y750" s="148"/>
      <c r="Z750" s="148"/>
    </row>
    <row r="751" spans="1:26" ht="17.25" x14ac:dyDescent="0.4">
      <c r="A751" s="148"/>
      <c r="B751" s="148"/>
      <c r="C751" s="148"/>
      <c r="D751" s="148"/>
      <c r="E751" s="148"/>
      <c r="F751" s="148"/>
      <c r="G751" s="148"/>
      <c r="H751" s="148"/>
      <c r="I751" s="148"/>
      <c r="J751" s="148"/>
      <c r="K751" s="148"/>
      <c r="L751" s="155"/>
      <c r="M751" s="148"/>
      <c r="N751" s="148"/>
      <c r="O751" s="148"/>
      <c r="P751" s="148"/>
      <c r="Q751" s="148"/>
      <c r="R751" s="148"/>
      <c r="S751" s="148"/>
      <c r="T751" s="148"/>
      <c r="U751" s="148"/>
      <c r="V751" s="148"/>
      <c r="W751" s="148"/>
      <c r="X751" s="148"/>
      <c r="Y751" s="148"/>
      <c r="Z751" s="148"/>
    </row>
    <row r="752" spans="1:26" ht="17.25" x14ac:dyDescent="0.4">
      <c r="A752" s="148"/>
      <c r="B752" s="148"/>
      <c r="C752" s="148"/>
      <c r="D752" s="148"/>
      <c r="E752" s="148"/>
      <c r="F752" s="148"/>
      <c r="G752" s="148"/>
      <c r="H752" s="148"/>
      <c r="I752" s="148"/>
      <c r="J752" s="148"/>
      <c r="K752" s="148"/>
      <c r="L752" s="155"/>
      <c r="M752" s="148"/>
      <c r="N752" s="148"/>
      <c r="O752" s="148"/>
      <c r="P752" s="148"/>
      <c r="Q752" s="148"/>
      <c r="R752" s="148"/>
      <c r="S752" s="148"/>
      <c r="T752" s="148"/>
      <c r="U752" s="148"/>
      <c r="V752" s="148"/>
      <c r="W752" s="148"/>
      <c r="X752" s="148"/>
      <c r="Y752" s="148"/>
      <c r="Z752" s="148"/>
    </row>
    <row r="753" spans="1:26" ht="17.25" x14ac:dyDescent="0.4">
      <c r="A753" s="148"/>
      <c r="B753" s="148"/>
      <c r="C753" s="148"/>
      <c r="D753" s="148"/>
      <c r="E753" s="148"/>
      <c r="F753" s="148"/>
      <c r="G753" s="148"/>
      <c r="H753" s="148"/>
      <c r="I753" s="148"/>
      <c r="J753" s="148"/>
      <c r="K753" s="148"/>
      <c r="L753" s="155"/>
      <c r="M753" s="148"/>
      <c r="N753" s="148"/>
      <c r="O753" s="148"/>
      <c r="P753" s="148"/>
      <c r="Q753" s="148"/>
      <c r="R753" s="148"/>
      <c r="S753" s="148"/>
      <c r="T753" s="148"/>
      <c r="U753" s="148"/>
      <c r="V753" s="148"/>
      <c r="W753" s="148"/>
      <c r="X753" s="148"/>
      <c r="Y753" s="148"/>
      <c r="Z753" s="148"/>
    </row>
    <row r="754" spans="1:26" ht="17.25" x14ac:dyDescent="0.4">
      <c r="A754" s="148"/>
      <c r="B754" s="148"/>
      <c r="C754" s="148"/>
      <c r="D754" s="148"/>
      <c r="E754" s="148"/>
      <c r="F754" s="148"/>
      <c r="G754" s="148"/>
      <c r="H754" s="148"/>
      <c r="I754" s="148"/>
      <c r="J754" s="148"/>
      <c r="K754" s="148"/>
      <c r="L754" s="155"/>
      <c r="M754" s="148"/>
      <c r="N754" s="148"/>
      <c r="O754" s="148"/>
      <c r="P754" s="148"/>
      <c r="Q754" s="148"/>
      <c r="R754" s="148"/>
      <c r="S754" s="148"/>
      <c r="T754" s="148"/>
      <c r="U754" s="148"/>
      <c r="V754" s="148"/>
      <c r="W754" s="148"/>
      <c r="X754" s="148"/>
      <c r="Y754" s="148"/>
      <c r="Z754" s="148"/>
    </row>
    <row r="755" spans="1:26" ht="17.25" x14ac:dyDescent="0.4">
      <c r="A755" s="148"/>
      <c r="B755" s="148"/>
      <c r="C755" s="148"/>
      <c r="D755" s="148"/>
      <c r="E755" s="148"/>
      <c r="F755" s="148"/>
      <c r="G755" s="148"/>
      <c r="H755" s="148"/>
      <c r="I755" s="148"/>
      <c r="J755" s="148"/>
      <c r="K755" s="148"/>
      <c r="L755" s="155"/>
      <c r="M755" s="148"/>
      <c r="N755" s="148"/>
      <c r="O755" s="148"/>
      <c r="P755" s="148"/>
      <c r="Q755" s="148"/>
      <c r="R755" s="148"/>
      <c r="S755" s="148"/>
      <c r="T755" s="148"/>
      <c r="U755" s="148"/>
      <c r="V755" s="148"/>
      <c r="W755" s="148"/>
      <c r="X755" s="148"/>
      <c r="Y755" s="148"/>
      <c r="Z755" s="148"/>
    </row>
    <row r="756" spans="1:26" ht="17.25" x14ac:dyDescent="0.4">
      <c r="A756" s="148"/>
      <c r="B756" s="148"/>
      <c r="C756" s="148"/>
      <c r="D756" s="148"/>
      <c r="E756" s="148"/>
      <c r="F756" s="148"/>
      <c r="G756" s="148"/>
      <c r="H756" s="148"/>
      <c r="I756" s="148"/>
      <c r="J756" s="148"/>
      <c r="K756" s="148"/>
      <c r="L756" s="155"/>
      <c r="M756" s="148"/>
      <c r="N756" s="148"/>
      <c r="O756" s="148"/>
      <c r="P756" s="148"/>
      <c r="Q756" s="148"/>
      <c r="R756" s="148"/>
      <c r="S756" s="148"/>
      <c r="T756" s="148"/>
      <c r="U756" s="148"/>
      <c r="V756" s="148"/>
      <c r="W756" s="148"/>
      <c r="X756" s="148"/>
      <c r="Y756" s="148"/>
      <c r="Z756" s="148"/>
    </row>
    <row r="757" spans="1:26" ht="17.25" x14ac:dyDescent="0.4">
      <c r="A757" s="148"/>
      <c r="B757" s="148"/>
      <c r="C757" s="148"/>
      <c r="D757" s="148"/>
      <c r="E757" s="148"/>
      <c r="F757" s="148"/>
      <c r="G757" s="148"/>
      <c r="H757" s="148"/>
      <c r="I757" s="148"/>
      <c r="J757" s="148"/>
      <c r="K757" s="148"/>
      <c r="L757" s="155"/>
      <c r="M757" s="148"/>
      <c r="N757" s="148"/>
      <c r="O757" s="148"/>
      <c r="P757" s="148"/>
      <c r="Q757" s="148"/>
      <c r="R757" s="148"/>
      <c r="S757" s="148"/>
      <c r="T757" s="148"/>
      <c r="U757" s="148"/>
      <c r="V757" s="148"/>
      <c r="W757" s="148"/>
      <c r="X757" s="148"/>
      <c r="Y757" s="148"/>
      <c r="Z757" s="148"/>
    </row>
    <row r="758" spans="1:26" ht="17.25" x14ac:dyDescent="0.4">
      <c r="A758" s="148"/>
      <c r="B758" s="148"/>
      <c r="C758" s="148"/>
      <c r="D758" s="148"/>
      <c r="E758" s="148"/>
      <c r="F758" s="148"/>
      <c r="G758" s="148"/>
      <c r="H758" s="148"/>
      <c r="I758" s="148"/>
      <c r="J758" s="148"/>
      <c r="K758" s="148"/>
      <c r="L758" s="155"/>
      <c r="M758" s="148"/>
      <c r="N758" s="148"/>
      <c r="O758" s="148"/>
      <c r="P758" s="148"/>
      <c r="Q758" s="148"/>
      <c r="R758" s="148"/>
      <c r="S758" s="148"/>
      <c r="T758" s="148"/>
      <c r="U758" s="148"/>
      <c r="V758" s="148"/>
      <c r="W758" s="148"/>
      <c r="X758" s="148"/>
      <c r="Y758" s="148"/>
      <c r="Z758" s="148"/>
    </row>
    <row r="759" spans="1:26" ht="17.25" x14ac:dyDescent="0.4">
      <c r="A759" s="148"/>
      <c r="B759" s="148"/>
      <c r="C759" s="148"/>
      <c r="D759" s="148"/>
      <c r="E759" s="148"/>
      <c r="F759" s="148"/>
      <c r="G759" s="148"/>
      <c r="H759" s="148"/>
      <c r="I759" s="148"/>
      <c r="J759" s="148"/>
      <c r="K759" s="148"/>
      <c r="L759" s="155"/>
      <c r="M759" s="148"/>
      <c r="N759" s="148"/>
      <c r="O759" s="148"/>
      <c r="P759" s="148"/>
      <c r="Q759" s="148"/>
      <c r="R759" s="148"/>
      <c r="S759" s="148"/>
      <c r="T759" s="148"/>
      <c r="U759" s="148"/>
      <c r="V759" s="148"/>
      <c r="W759" s="148"/>
      <c r="X759" s="148"/>
      <c r="Y759" s="148"/>
      <c r="Z759" s="148"/>
    </row>
    <row r="760" spans="1:26" ht="17.25" x14ac:dyDescent="0.4">
      <c r="A760" s="148"/>
      <c r="B760" s="148"/>
      <c r="C760" s="148"/>
      <c r="D760" s="148"/>
      <c r="E760" s="148"/>
      <c r="F760" s="148"/>
      <c r="G760" s="148"/>
      <c r="H760" s="148"/>
      <c r="I760" s="148"/>
      <c r="J760" s="148"/>
      <c r="K760" s="148"/>
      <c r="L760" s="155"/>
      <c r="M760" s="148"/>
      <c r="N760" s="148"/>
      <c r="O760" s="148"/>
      <c r="P760" s="148"/>
      <c r="Q760" s="148"/>
      <c r="R760" s="148"/>
      <c r="S760" s="148"/>
      <c r="T760" s="148"/>
      <c r="U760" s="148"/>
      <c r="V760" s="148"/>
      <c r="W760" s="148"/>
      <c r="X760" s="148"/>
      <c r="Y760" s="148"/>
      <c r="Z760" s="148"/>
    </row>
    <row r="761" spans="1:26" ht="17.25" x14ac:dyDescent="0.4">
      <c r="A761" s="148"/>
      <c r="B761" s="148"/>
      <c r="C761" s="148"/>
      <c r="D761" s="148"/>
      <c r="E761" s="148"/>
      <c r="F761" s="148"/>
      <c r="G761" s="148"/>
      <c r="H761" s="148"/>
      <c r="I761" s="148"/>
      <c r="J761" s="148"/>
      <c r="K761" s="148"/>
      <c r="L761" s="155"/>
      <c r="M761" s="148"/>
      <c r="N761" s="148"/>
      <c r="O761" s="148"/>
      <c r="P761" s="148"/>
      <c r="Q761" s="148"/>
      <c r="R761" s="148"/>
      <c r="S761" s="148"/>
      <c r="T761" s="148"/>
      <c r="U761" s="148"/>
      <c r="V761" s="148"/>
      <c r="W761" s="148"/>
      <c r="X761" s="148"/>
      <c r="Y761" s="148"/>
      <c r="Z761" s="148"/>
    </row>
    <row r="762" spans="1:26" ht="17.25" x14ac:dyDescent="0.4">
      <c r="A762" s="148"/>
      <c r="B762" s="148"/>
      <c r="C762" s="148"/>
      <c r="D762" s="148"/>
      <c r="E762" s="148"/>
      <c r="F762" s="148"/>
      <c r="G762" s="148"/>
      <c r="H762" s="148"/>
      <c r="I762" s="148"/>
      <c r="J762" s="148"/>
      <c r="K762" s="148"/>
      <c r="L762" s="155"/>
      <c r="M762" s="148"/>
      <c r="N762" s="148"/>
      <c r="O762" s="148"/>
      <c r="P762" s="148"/>
      <c r="Q762" s="148"/>
      <c r="R762" s="148"/>
      <c r="S762" s="148"/>
      <c r="T762" s="148"/>
      <c r="U762" s="148"/>
      <c r="V762" s="148"/>
      <c r="W762" s="148"/>
      <c r="X762" s="148"/>
      <c r="Y762" s="148"/>
      <c r="Z762" s="148"/>
    </row>
    <row r="763" spans="1:26" ht="17.25" x14ac:dyDescent="0.4">
      <c r="A763" s="148"/>
      <c r="B763" s="148"/>
      <c r="C763" s="148"/>
      <c r="D763" s="148"/>
      <c r="E763" s="148"/>
      <c r="F763" s="148"/>
      <c r="G763" s="148"/>
      <c r="H763" s="148"/>
      <c r="I763" s="148"/>
      <c r="J763" s="148"/>
      <c r="K763" s="148"/>
      <c r="L763" s="155"/>
      <c r="M763" s="148"/>
      <c r="N763" s="148"/>
      <c r="O763" s="148"/>
      <c r="P763" s="148"/>
      <c r="Q763" s="148"/>
      <c r="R763" s="148"/>
      <c r="S763" s="148"/>
      <c r="T763" s="148"/>
      <c r="U763" s="148"/>
      <c r="V763" s="148"/>
      <c r="W763" s="148"/>
      <c r="X763" s="148"/>
      <c r="Y763" s="148"/>
      <c r="Z763" s="148"/>
    </row>
    <row r="764" spans="1:26" ht="17.25" x14ac:dyDescent="0.4">
      <c r="A764" s="148"/>
      <c r="B764" s="148"/>
      <c r="C764" s="148"/>
      <c r="D764" s="148"/>
      <c r="E764" s="148"/>
      <c r="F764" s="148"/>
      <c r="G764" s="148"/>
      <c r="H764" s="148"/>
      <c r="I764" s="148"/>
      <c r="J764" s="148"/>
      <c r="K764" s="148"/>
      <c r="L764" s="155"/>
      <c r="M764" s="148"/>
      <c r="N764" s="148"/>
      <c r="O764" s="148"/>
      <c r="P764" s="148"/>
      <c r="Q764" s="148"/>
      <c r="R764" s="148"/>
      <c r="S764" s="148"/>
      <c r="T764" s="148"/>
      <c r="U764" s="148"/>
      <c r="V764" s="148"/>
      <c r="W764" s="148"/>
      <c r="X764" s="148"/>
      <c r="Y764" s="148"/>
      <c r="Z764" s="148"/>
    </row>
    <row r="765" spans="1:26" ht="17.25" x14ac:dyDescent="0.4">
      <c r="A765" s="148"/>
      <c r="B765" s="148"/>
      <c r="C765" s="148"/>
      <c r="D765" s="148"/>
      <c r="E765" s="148"/>
      <c r="F765" s="148"/>
      <c r="G765" s="148"/>
      <c r="H765" s="148"/>
      <c r="I765" s="148"/>
      <c r="J765" s="148"/>
      <c r="K765" s="148"/>
      <c r="L765" s="155"/>
      <c r="M765" s="148"/>
      <c r="N765" s="148"/>
      <c r="O765" s="148"/>
      <c r="P765" s="148"/>
      <c r="Q765" s="148"/>
      <c r="R765" s="148"/>
      <c r="S765" s="148"/>
      <c r="T765" s="148"/>
      <c r="U765" s="148"/>
      <c r="V765" s="148"/>
      <c r="W765" s="148"/>
      <c r="X765" s="148"/>
      <c r="Y765" s="148"/>
      <c r="Z765" s="148"/>
    </row>
    <row r="766" spans="1:26" ht="17.25" x14ac:dyDescent="0.4">
      <c r="A766" s="148"/>
      <c r="B766" s="148"/>
      <c r="C766" s="148"/>
      <c r="D766" s="148"/>
      <c r="E766" s="148"/>
      <c r="F766" s="148"/>
      <c r="G766" s="148"/>
      <c r="H766" s="148"/>
      <c r="I766" s="148"/>
      <c r="J766" s="148"/>
      <c r="K766" s="148"/>
      <c r="L766" s="155"/>
      <c r="M766" s="148"/>
      <c r="N766" s="148"/>
      <c r="O766" s="148"/>
      <c r="P766" s="148"/>
      <c r="Q766" s="148"/>
      <c r="R766" s="148"/>
      <c r="S766" s="148"/>
      <c r="T766" s="148"/>
      <c r="U766" s="148"/>
      <c r="V766" s="148"/>
      <c r="W766" s="148"/>
      <c r="X766" s="148"/>
      <c r="Y766" s="148"/>
      <c r="Z766" s="148"/>
    </row>
    <row r="767" spans="1:26" ht="17.25" x14ac:dyDescent="0.4">
      <c r="A767" s="148"/>
      <c r="B767" s="148"/>
      <c r="C767" s="148"/>
      <c r="D767" s="148"/>
      <c r="E767" s="148"/>
      <c r="F767" s="148"/>
      <c r="G767" s="148"/>
      <c r="H767" s="148"/>
      <c r="I767" s="148"/>
      <c r="J767" s="148"/>
      <c r="K767" s="148"/>
      <c r="L767" s="155"/>
      <c r="M767" s="148"/>
      <c r="N767" s="148"/>
      <c r="O767" s="148"/>
      <c r="P767" s="148"/>
      <c r="Q767" s="148"/>
      <c r="R767" s="148"/>
      <c r="S767" s="148"/>
      <c r="T767" s="148"/>
      <c r="U767" s="148"/>
      <c r="V767" s="148"/>
      <c r="W767" s="148"/>
      <c r="X767" s="148"/>
      <c r="Y767" s="148"/>
      <c r="Z767" s="148"/>
    </row>
    <row r="768" spans="1:26" ht="17.25" x14ac:dyDescent="0.4">
      <c r="A768" s="148"/>
      <c r="B768" s="148"/>
      <c r="C768" s="148"/>
      <c r="D768" s="148"/>
      <c r="E768" s="148"/>
      <c r="F768" s="148"/>
      <c r="G768" s="148"/>
      <c r="H768" s="148"/>
      <c r="I768" s="148"/>
      <c r="J768" s="148"/>
      <c r="K768" s="148"/>
      <c r="L768" s="155"/>
      <c r="M768" s="148"/>
      <c r="N768" s="148"/>
      <c r="O768" s="148"/>
      <c r="P768" s="148"/>
      <c r="Q768" s="148"/>
      <c r="R768" s="148"/>
      <c r="S768" s="148"/>
      <c r="T768" s="148"/>
      <c r="U768" s="148"/>
      <c r="V768" s="148"/>
      <c r="W768" s="148"/>
      <c r="X768" s="148"/>
      <c r="Y768" s="148"/>
      <c r="Z768" s="148"/>
    </row>
    <row r="769" spans="1:26" ht="17.25" x14ac:dyDescent="0.4">
      <c r="A769" s="148"/>
      <c r="B769" s="148"/>
      <c r="C769" s="148"/>
      <c r="D769" s="148"/>
      <c r="E769" s="148"/>
      <c r="F769" s="148"/>
      <c r="G769" s="148"/>
      <c r="H769" s="148"/>
      <c r="I769" s="148"/>
      <c r="J769" s="148"/>
      <c r="K769" s="148"/>
      <c r="L769" s="155"/>
      <c r="M769" s="148"/>
      <c r="N769" s="148"/>
      <c r="O769" s="148"/>
      <c r="P769" s="148"/>
      <c r="Q769" s="148"/>
      <c r="R769" s="148"/>
      <c r="S769" s="148"/>
      <c r="T769" s="148"/>
      <c r="U769" s="148"/>
      <c r="V769" s="148"/>
      <c r="W769" s="148"/>
      <c r="X769" s="148"/>
      <c r="Y769" s="148"/>
      <c r="Z769" s="148"/>
    </row>
    <row r="770" spans="1:26" ht="17.25" x14ac:dyDescent="0.4">
      <c r="A770" s="148"/>
      <c r="B770" s="148"/>
      <c r="C770" s="148"/>
      <c r="D770" s="148"/>
      <c r="E770" s="148"/>
      <c r="F770" s="148"/>
      <c r="G770" s="148"/>
      <c r="H770" s="148"/>
      <c r="I770" s="148"/>
      <c r="J770" s="148"/>
      <c r="K770" s="148"/>
      <c r="L770" s="155"/>
      <c r="M770" s="148"/>
      <c r="N770" s="148"/>
      <c r="O770" s="148"/>
      <c r="P770" s="148"/>
      <c r="Q770" s="148"/>
      <c r="R770" s="148"/>
      <c r="S770" s="148"/>
      <c r="T770" s="148"/>
      <c r="U770" s="148"/>
      <c r="V770" s="148"/>
      <c r="W770" s="148"/>
      <c r="X770" s="148"/>
      <c r="Y770" s="148"/>
      <c r="Z770" s="148"/>
    </row>
    <row r="771" spans="1:26" ht="17.25" x14ac:dyDescent="0.4">
      <c r="A771" s="148"/>
      <c r="B771" s="148"/>
      <c r="C771" s="148"/>
      <c r="D771" s="148"/>
      <c r="E771" s="148"/>
      <c r="F771" s="148"/>
      <c r="G771" s="148"/>
      <c r="H771" s="148"/>
      <c r="I771" s="148"/>
      <c r="J771" s="148"/>
      <c r="K771" s="148"/>
      <c r="L771" s="155"/>
      <c r="M771" s="148"/>
      <c r="N771" s="148"/>
      <c r="O771" s="148"/>
      <c r="P771" s="148"/>
      <c r="Q771" s="148"/>
      <c r="R771" s="148"/>
      <c r="S771" s="148"/>
      <c r="T771" s="148"/>
      <c r="U771" s="148"/>
      <c r="V771" s="148"/>
      <c r="W771" s="148"/>
      <c r="X771" s="148"/>
      <c r="Y771" s="148"/>
      <c r="Z771" s="148"/>
    </row>
    <row r="772" spans="1:26" ht="17.25" x14ac:dyDescent="0.4">
      <c r="A772" s="148"/>
      <c r="B772" s="148"/>
      <c r="C772" s="148"/>
      <c r="D772" s="148"/>
      <c r="E772" s="148"/>
      <c r="F772" s="148"/>
      <c r="G772" s="148"/>
      <c r="H772" s="148"/>
      <c r="I772" s="148"/>
      <c r="J772" s="148"/>
      <c r="K772" s="148"/>
      <c r="L772" s="155"/>
      <c r="M772" s="148"/>
      <c r="N772" s="148"/>
      <c r="O772" s="148"/>
      <c r="P772" s="148"/>
      <c r="Q772" s="148"/>
      <c r="R772" s="148"/>
      <c r="S772" s="148"/>
      <c r="T772" s="148"/>
      <c r="U772" s="148"/>
      <c r="V772" s="148"/>
      <c r="W772" s="148"/>
      <c r="X772" s="148"/>
      <c r="Y772" s="148"/>
      <c r="Z772" s="148"/>
    </row>
    <row r="773" spans="1:26" ht="17.25" x14ac:dyDescent="0.4">
      <c r="A773" s="148"/>
      <c r="B773" s="148"/>
      <c r="C773" s="148"/>
      <c r="D773" s="148"/>
      <c r="E773" s="148"/>
      <c r="F773" s="148"/>
      <c r="G773" s="148"/>
      <c r="H773" s="148"/>
      <c r="I773" s="148"/>
      <c r="J773" s="148"/>
      <c r="K773" s="148"/>
      <c r="L773" s="155"/>
      <c r="M773" s="148"/>
      <c r="N773" s="148"/>
      <c r="O773" s="148"/>
      <c r="P773" s="148"/>
      <c r="Q773" s="148"/>
      <c r="R773" s="148"/>
      <c r="S773" s="148"/>
      <c r="T773" s="148"/>
      <c r="U773" s="148"/>
      <c r="V773" s="148"/>
      <c r="W773" s="148"/>
      <c r="X773" s="148"/>
      <c r="Y773" s="148"/>
      <c r="Z773" s="148"/>
    </row>
    <row r="774" spans="1:26" ht="17.25" x14ac:dyDescent="0.4">
      <c r="A774" s="148"/>
      <c r="B774" s="148"/>
      <c r="C774" s="148"/>
      <c r="D774" s="148"/>
      <c r="E774" s="148"/>
      <c r="F774" s="148"/>
      <c r="G774" s="148"/>
      <c r="H774" s="148"/>
      <c r="I774" s="148"/>
      <c r="J774" s="148"/>
      <c r="K774" s="148"/>
      <c r="L774" s="155"/>
      <c r="M774" s="148"/>
      <c r="N774" s="148"/>
      <c r="O774" s="148"/>
      <c r="P774" s="148"/>
      <c r="Q774" s="148"/>
      <c r="R774" s="148"/>
      <c r="S774" s="148"/>
      <c r="T774" s="148"/>
      <c r="U774" s="148"/>
      <c r="V774" s="148"/>
      <c r="W774" s="148"/>
      <c r="X774" s="148"/>
      <c r="Y774" s="148"/>
      <c r="Z774" s="148"/>
    </row>
    <row r="775" spans="1:26" ht="17.25" x14ac:dyDescent="0.4">
      <c r="A775" s="148"/>
      <c r="B775" s="148"/>
      <c r="C775" s="148"/>
      <c r="D775" s="148"/>
      <c r="E775" s="148"/>
      <c r="F775" s="148"/>
      <c r="G775" s="148"/>
      <c r="H775" s="148"/>
      <c r="I775" s="148"/>
      <c r="J775" s="148"/>
      <c r="K775" s="148"/>
      <c r="L775" s="155"/>
      <c r="M775" s="148"/>
      <c r="N775" s="148"/>
      <c r="O775" s="148"/>
      <c r="P775" s="148"/>
      <c r="Q775" s="148"/>
      <c r="R775" s="148"/>
      <c r="S775" s="148"/>
      <c r="T775" s="148"/>
      <c r="U775" s="148"/>
      <c r="V775" s="148"/>
      <c r="W775" s="148"/>
      <c r="X775" s="148"/>
      <c r="Y775" s="148"/>
      <c r="Z775" s="148"/>
    </row>
    <row r="776" spans="1:26" ht="17.25" x14ac:dyDescent="0.4">
      <c r="A776" s="148"/>
      <c r="B776" s="148"/>
      <c r="C776" s="148"/>
      <c r="D776" s="148"/>
      <c r="E776" s="148"/>
      <c r="F776" s="148"/>
      <c r="G776" s="148"/>
      <c r="H776" s="148"/>
      <c r="I776" s="148"/>
      <c r="J776" s="148"/>
      <c r="K776" s="148"/>
      <c r="L776" s="155"/>
      <c r="M776" s="148"/>
      <c r="N776" s="148"/>
      <c r="O776" s="148"/>
      <c r="P776" s="148"/>
      <c r="Q776" s="148"/>
      <c r="R776" s="148"/>
      <c r="S776" s="148"/>
      <c r="T776" s="148"/>
      <c r="U776" s="148"/>
      <c r="V776" s="148"/>
      <c r="W776" s="148"/>
      <c r="X776" s="148"/>
      <c r="Y776" s="148"/>
      <c r="Z776" s="148"/>
    </row>
    <row r="777" spans="1:26" ht="17.25" x14ac:dyDescent="0.4">
      <c r="A777" s="148"/>
      <c r="B777" s="148"/>
      <c r="C777" s="148"/>
      <c r="D777" s="148"/>
      <c r="E777" s="148"/>
      <c r="F777" s="148"/>
      <c r="G777" s="148"/>
      <c r="H777" s="148"/>
      <c r="I777" s="148"/>
      <c r="J777" s="148"/>
      <c r="K777" s="148"/>
      <c r="L777" s="155"/>
      <c r="M777" s="148"/>
      <c r="N777" s="148"/>
      <c r="O777" s="148"/>
      <c r="P777" s="148"/>
      <c r="Q777" s="148"/>
      <c r="R777" s="148"/>
      <c r="S777" s="148"/>
      <c r="T777" s="148"/>
      <c r="U777" s="148"/>
      <c r="V777" s="148"/>
      <c r="W777" s="148"/>
      <c r="X777" s="148"/>
      <c r="Y777" s="148"/>
      <c r="Z777" s="148"/>
    </row>
    <row r="778" spans="1:26" ht="17.25" x14ac:dyDescent="0.4">
      <c r="A778" s="148"/>
      <c r="B778" s="148"/>
      <c r="C778" s="148"/>
      <c r="D778" s="148"/>
      <c r="E778" s="148"/>
      <c r="F778" s="148"/>
      <c r="G778" s="148"/>
      <c r="H778" s="148"/>
      <c r="I778" s="148"/>
      <c r="J778" s="148"/>
      <c r="K778" s="148"/>
      <c r="L778" s="155"/>
      <c r="M778" s="148"/>
      <c r="N778" s="148"/>
      <c r="O778" s="148"/>
      <c r="P778" s="148"/>
      <c r="Q778" s="148"/>
      <c r="R778" s="148"/>
      <c r="S778" s="148"/>
      <c r="T778" s="148"/>
      <c r="U778" s="148"/>
      <c r="V778" s="148"/>
      <c r="W778" s="148"/>
      <c r="X778" s="148"/>
      <c r="Y778" s="148"/>
      <c r="Z778" s="148"/>
    </row>
    <row r="779" spans="1:26" ht="17.25" x14ac:dyDescent="0.4">
      <c r="A779" s="148"/>
      <c r="B779" s="148"/>
      <c r="C779" s="148"/>
      <c r="D779" s="148"/>
      <c r="E779" s="148"/>
      <c r="F779" s="148"/>
      <c r="G779" s="148"/>
      <c r="H779" s="148"/>
      <c r="I779" s="148"/>
      <c r="J779" s="148"/>
      <c r="K779" s="148"/>
      <c r="L779" s="155"/>
      <c r="M779" s="148"/>
      <c r="N779" s="148"/>
      <c r="O779" s="148"/>
      <c r="P779" s="148"/>
      <c r="Q779" s="148"/>
      <c r="R779" s="148"/>
      <c r="S779" s="148"/>
      <c r="T779" s="148"/>
      <c r="U779" s="148"/>
      <c r="V779" s="148"/>
      <c r="W779" s="148"/>
      <c r="X779" s="148"/>
      <c r="Y779" s="148"/>
      <c r="Z779" s="148"/>
    </row>
    <row r="780" spans="1:26" ht="17.25" x14ac:dyDescent="0.4">
      <c r="A780" s="148"/>
      <c r="B780" s="148"/>
      <c r="C780" s="148"/>
      <c r="D780" s="148"/>
      <c r="E780" s="148"/>
      <c r="F780" s="148"/>
      <c r="G780" s="148"/>
      <c r="H780" s="148"/>
      <c r="I780" s="148"/>
      <c r="J780" s="148"/>
      <c r="K780" s="148"/>
      <c r="L780" s="155"/>
      <c r="M780" s="148"/>
      <c r="N780" s="148"/>
      <c r="O780" s="148"/>
      <c r="P780" s="148"/>
      <c r="Q780" s="148"/>
      <c r="R780" s="148"/>
      <c r="S780" s="148"/>
      <c r="T780" s="148"/>
      <c r="U780" s="148"/>
      <c r="V780" s="148"/>
      <c r="W780" s="148"/>
      <c r="X780" s="148"/>
      <c r="Y780" s="148"/>
      <c r="Z780" s="148"/>
    </row>
    <row r="781" spans="1:26" ht="17.25" x14ac:dyDescent="0.4">
      <c r="A781" s="148"/>
      <c r="B781" s="148"/>
      <c r="C781" s="148"/>
      <c r="D781" s="148"/>
      <c r="E781" s="148"/>
      <c r="F781" s="148"/>
      <c r="G781" s="148"/>
      <c r="H781" s="148"/>
      <c r="I781" s="148"/>
      <c r="J781" s="148"/>
      <c r="K781" s="148"/>
      <c r="L781" s="155"/>
      <c r="M781" s="148"/>
      <c r="N781" s="148"/>
      <c r="O781" s="148"/>
      <c r="P781" s="148"/>
      <c r="Q781" s="148"/>
      <c r="R781" s="148"/>
      <c r="S781" s="148"/>
      <c r="T781" s="148"/>
      <c r="U781" s="148"/>
      <c r="V781" s="148"/>
      <c r="W781" s="148"/>
      <c r="X781" s="148"/>
      <c r="Y781" s="148"/>
      <c r="Z781" s="148"/>
    </row>
    <row r="782" spans="1:26" ht="17.25" x14ac:dyDescent="0.4">
      <c r="A782" s="148"/>
      <c r="B782" s="148"/>
      <c r="C782" s="148"/>
      <c r="D782" s="148"/>
      <c r="E782" s="148"/>
      <c r="F782" s="148"/>
      <c r="G782" s="148"/>
      <c r="H782" s="148"/>
      <c r="I782" s="148"/>
      <c r="J782" s="148"/>
      <c r="K782" s="148"/>
      <c r="L782" s="155"/>
      <c r="M782" s="148"/>
      <c r="N782" s="148"/>
      <c r="O782" s="148"/>
      <c r="P782" s="148"/>
      <c r="Q782" s="148"/>
      <c r="R782" s="148"/>
      <c r="S782" s="148"/>
      <c r="T782" s="148"/>
      <c r="U782" s="148"/>
      <c r="V782" s="148"/>
      <c r="W782" s="148"/>
      <c r="X782" s="148"/>
      <c r="Y782" s="148"/>
      <c r="Z782" s="148"/>
    </row>
    <row r="783" spans="1:26" ht="17.25" x14ac:dyDescent="0.4">
      <c r="A783" s="148"/>
      <c r="B783" s="148"/>
      <c r="C783" s="148"/>
      <c r="D783" s="148"/>
      <c r="E783" s="148"/>
      <c r="F783" s="148"/>
      <c r="G783" s="148"/>
      <c r="H783" s="148"/>
      <c r="I783" s="148"/>
      <c r="J783" s="148"/>
      <c r="K783" s="148"/>
      <c r="L783" s="155"/>
      <c r="M783" s="148"/>
      <c r="N783" s="148"/>
      <c r="O783" s="148"/>
      <c r="P783" s="148"/>
      <c r="Q783" s="148"/>
      <c r="R783" s="148"/>
      <c r="S783" s="148"/>
      <c r="T783" s="148"/>
      <c r="U783" s="148"/>
      <c r="V783" s="148"/>
      <c r="W783" s="148"/>
      <c r="X783" s="148"/>
      <c r="Y783" s="148"/>
      <c r="Z783" s="148"/>
    </row>
    <row r="784" spans="1:26" ht="17.25" x14ac:dyDescent="0.4">
      <c r="A784" s="148"/>
      <c r="B784" s="148"/>
      <c r="C784" s="148"/>
      <c r="D784" s="148"/>
      <c r="E784" s="148"/>
      <c r="F784" s="148"/>
      <c r="G784" s="148"/>
      <c r="H784" s="148"/>
      <c r="I784" s="148"/>
      <c r="J784" s="148"/>
      <c r="K784" s="148"/>
      <c r="L784" s="155"/>
      <c r="M784" s="148"/>
      <c r="N784" s="148"/>
      <c r="O784" s="148"/>
      <c r="P784" s="148"/>
      <c r="Q784" s="148"/>
      <c r="R784" s="148"/>
      <c r="S784" s="148"/>
      <c r="T784" s="148"/>
      <c r="U784" s="148"/>
      <c r="V784" s="148"/>
      <c r="W784" s="148"/>
      <c r="X784" s="148"/>
      <c r="Y784" s="148"/>
      <c r="Z784" s="148"/>
    </row>
    <row r="785" spans="1:26" ht="17.25" x14ac:dyDescent="0.4">
      <c r="A785" s="148"/>
      <c r="B785" s="148"/>
      <c r="C785" s="148"/>
      <c r="D785" s="148"/>
      <c r="E785" s="148"/>
      <c r="F785" s="148"/>
      <c r="G785" s="148"/>
      <c r="H785" s="148"/>
      <c r="I785" s="148"/>
      <c r="J785" s="148"/>
      <c r="K785" s="148"/>
      <c r="L785" s="155"/>
      <c r="M785" s="148"/>
      <c r="N785" s="148"/>
      <c r="O785" s="148"/>
      <c r="P785" s="148"/>
      <c r="Q785" s="148"/>
      <c r="R785" s="148"/>
      <c r="S785" s="148"/>
      <c r="T785" s="148"/>
      <c r="U785" s="148"/>
      <c r="V785" s="148"/>
      <c r="W785" s="148"/>
      <c r="X785" s="148"/>
      <c r="Y785" s="148"/>
      <c r="Z785" s="148"/>
    </row>
    <row r="786" spans="1:26" ht="17.25" x14ac:dyDescent="0.4">
      <c r="A786" s="148"/>
      <c r="B786" s="148"/>
      <c r="C786" s="148"/>
      <c r="D786" s="148"/>
      <c r="E786" s="148"/>
      <c r="F786" s="148"/>
      <c r="G786" s="148"/>
      <c r="H786" s="148"/>
      <c r="I786" s="148"/>
      <c r="J786" s="148"/>
      <c r="K786" s="148"/>
      <c r="L786" s="155"/>
      <c r="M786" s="148"/>
      <c r="N786" s="148"/>
      <c r="O786" s="148"/>
      <c r="P786" s="148"/>
      <c r="Q786" s="148"/>
      <c r="R786" s="148"/>
      <c r="S786" s="148"/>
      <c r="T786" s="148"/>
      <c r="U786" s="148"/>
      <c r="V786" s="148"/>
      <c r="W786" s="148"/>
      <c r="X786" s="148"/>
      <c r="Y786" s="148"/>
      <c r="Z786" s="148"/>
    </row>
    <row r="787" spans="1:26" ht="17.25" x14ac:dyDescent="0.4">
      <c r="A787" s="148"/>
      <c r="B787" s="148"/>
      <c r="C787" s="148"/>
      <c r="D787" s="148"/>
      <c r="E787" s="148"/>
      <c r="F787" s="148"/>
      <c r="G787" s="148"/>
      <c r="H787" s="148"/>
      <c r="I787" s="148"/>
      <c r="J787" s="148"/>
      <c r="K787" s="148"/>
      <c r="L787" s="155"/>
      <c r="M787" s="148"/>
      <c r="N787" s="148"/>
      <c r="O787" s="148"/>
      <c r="P787" s="148"/>
      <c r="Q787" s="148"/>
      <c r="R787" s="148"/>
      <c r="S787" s="148"/>
      <c r="T787" s="148"/>
      <c r="U787" s="148"/>
      <c r="V787" s="148"/>
      <c r="W787" s="148"/>
      <c r="X787" s="148"/>
      <c r="Y787" s="148"/>
      <c r="Z787" s="148"/>
    </row>
    <row r="788" spans="1:26" ht="17.25" x14ac:dyDescent="0.4">
      <c r="A788" s="148"/>
      <c r="B788" s="148"/>
      <c r="C788" s="148"/>
      <c r="D788" s="148"/>
      <c r="E788" s="148"/>
      <c r="F788" s="148"/>
      <c r="G788" s="148"/>
      <c r="H788" s="148"/>
      <c r="I788" s="148"/>
      <c r="J788" s="148"/>
      <c r="K788" s="148"/>
      <c r="L788" s="155"/>
      <c r="M788" s="148"/>
      <c r="N788" s="148"/>
      <c r="O788" s="148"/>
      <c r="P788" s="148"/>
      <c r="Q788" s="148"/>
      <c r="R788" s="148"/>
      <c r="S788" s="148"/>
      <c r="T788" s="148"/>
      <c r="U788" s="148"/>
      <c r="V788" s="148"/>
      <c r="W788" s="148"/>
      <c r="X788" s="148"/>
      <c r="Y788" s="148"/>
      <c r="Z788" s="148"/>
    </row>
    <row r="789" spans="1:26" ht="17.25" x14ac:dyDescent="0.4">
      <c r="A789" s="148"/>
      <c r="B789" s="148"/>
      <c r="C789" s="148"/>
      <c r="D789" s="148"/>
      <c r="E789" s="148"/>
      <c r="F789" s="148"/>
      <c r="G789" s="148"/>
      <c r="H789" s="148"/>
      <c r="I789" s="148"/>
      <c r="J789" s="148"/>
      <c r="K789" s="148"/>
      <c r="L789" s="155"/>
      <c r="M789" s="148"/>
      <c r="N789" s="148"/>
      <c r="O789" s="148"/>
      <c r="P789" s="148"/>
      <c r="Q789" s="148"/>
      <c r="R789" s="148"/>
      <c r="S789" s="148"/>
      <c r="T789" s="148"/>
      <c r="U789" s="148"/>
      <c r="V789" s="148"/>
      <c r="W789" s="148"/>
      <c r="X789" s="148"/>
      <c r="Y789" s="148"/>
      <c r="Z789" s="148"/>
    </row>
    <row r="790" spans="1:26" ht="17.25" x14ac:dyDescent="0.4">
      <c r="A790" s="148"/>
      <c r="B790" s="148"/>
      <c r="C790" s="148"/>
      <c r="D790" s="148"/>
      <c r="E790" s="148"/>
      <c r="F790" s="148"/>
      <c r="G790" s="148"/>
      <c r="H790" s="148"/>
      <c r="I790" s="148"/>
      <c r="J790" s="148"/>
      <c r="K790" s="148"/>
      <c r="L790" s="155"/>
      <c r="M790" s="148"/>
      <c r="N790" s="148"/>
      <c r="O790" s="148"/>
      <c r="P790" s="148"/>
      <c r="Q790" s="148"/>
      <c r="R790" s="148"/>
      <c r="S790" s="148"/>
      <c r="T790" s="148"/>
      <c r="U790" s="148"/>
      <c r="V790" s="148"/>
      <c r="W790" s="148"/>
      <c r="X790" s="148"/>
      <c r="Y790" s="148"/>
      <c r="Z790" s="148"/>
    </row>
    <row r="791" spans="1:26" ht="17.25" x14ac:dyDescent="0.4">
      <c r="A791" s="148"/>
      <c r="B791" s="148"/>
      <c r="C791" s="148"/>
      <c r="D791" s="148"/>
      <c r="E791" s="148"/>
      <c r="F791" s="148"/>
      <c r="G791" s="148"/>
      <c r="H791" s="148"/>
      <c r="I791" s="148"/>
      <c r="J791" s="148"/>
      <c r="K791" s="148"/>
      <c r="L791" s="155"/>
      <c r="M791" s="148"/>
      <c r="N791" s="148"/>
      <c r="O791" s="148"/>
      <c r="P791" s="148"/>
      <c r="Q791" s="148"/>
      <c r="R791" s="148"/>
      <c r="S791" s="148"/>
      <c r="T791" s="148"/>
      <c r="U791" s="148"/>
      <c r="V791" s="148"/>
      <c r="W791" s="148"/>
      <c r="X791" s="148"/>
      <c r="Y791" s="148"/>
      <c r="Z791" s="148"/>
    </row>
    <row r="792" spans="1:26" ht="17.25" x14ac:dyDescent="0.4">
      <c r="A792" s="148"/>
      <c r="B792" s="148"/>
      <c r="C792" s="148"/>
      <c r="D792" s="148"/>
      <c r="E792" s="148"/>
      <c r="F792" s="148"/>
      <c r="G792" s="148"/>
      <c r="H792" s="148"/>
      <c r="I792" s="148"/>
      <c r="J792" s="148"/>
      <c r="K792" s="148"/>
      <c r="L792" s="155"/>
      <c r="M792" s="148"/>
      <c r="N792" s="148"/>
      <c r="O792" s="148"/>
      <c r="P792" s="148"/>
      <c r="Q792" s="148"/>
      <c r="R792" s="148"/>
      <c r="S792" s="148"/>
      <c r="T792" s="148"/>
      <c r="U792" s="148"/>
      <c r="V792" s="148"/>
      <c r="W792" s="148"/>
      <c r="X792" s="148"/>
      <c r="Y792" s="148"/>
      <c r="Z792" s="148"/>
    </row>
    <row r="793" spans="1:26" ht="17.25" x14ac:dyDescent="0.4">
      <c r="A793" s="148"/>
      <c r="B793" s="148"/>
      <c r="C793" s="148"/>
      <c r="D793" s="148"/>
      <c r="E793" s="148"/>
      <c r="F793" s="148"/>
      <c r="G793" s="148"/>
      <c r="H793" s="148"/>
      <c r="I793" s="148"/>
      <c r="J793" s="148"/>
      <c r="K793" s="148"/>
      <c r="L793" s="155"/>
      <c r="M793" s="148"/>
      <c r="N793" s="148"/>
      <c r="O793" s="148"/>
      <c r="P793" s="148"/>
      <c r="Q793" s="148"/>
      <c r="R793" s="148"/>
      <c r="S793" s="148"/>
      <c r="T793" s="148"/>
      <c r="U793" s="148"/>
      <c r="V793" s="148"/>
      <c r="W793" s="148"/>
      <c r="X793" s="148"/>
      <c r="Y793" s="148"/>
      <c r="Z793" s="148"/>
    </row>
    <row r="794" spans="1:26" ht="17.25" x14ac:dyDescent="0.4">
      <c r="A794" s="148"/>
      <c r="B794" s="148"/>
      <c r="C794" s="148"/>
      <c r="D794" s="148"/>
      <c r="E794" s="148"/>
      <c r="F794" s="148"/>
      <c r="G794" s="148"/>
      <c r="H794" s="148"/>
      <c r="I794" s="148"/>
      <c r="J794" s="148"/>
      <c r="K794" s="148"/>
      <c r="L794" s="155"/>
      <c r="M794" s="148"/>
      <c r="N794" s="148"/>
      <c r="O794" s="148"/>
      <c r="P794" s="148"/>
      <c r="Q794" s="148"/>
      <c r="R794" s="148"/>
      <c r="S794" s="148"/>
      <c r="T794" s="148"/>
      <c r="U794" s="148"/>
      <c r="V794" s="148"/>
      <c r="W794" s="148"/>
      <c r="X794" s="148"/>
      <c r="Y794" s="148"/>
      <c r="Z794" s="148"/>
    </row>
    <row r="795" spans="1:26" ht="17.25" x14ac:dyDescent="0.4">
      <c r="A795" s="148"/>
      <c r="B795" s="148"/>
      <c r="C795" s="148"/>
      <c r="D795" s="148"/>
      <c r="E795" s="148"/>
      <c r="F795" s="148"/>
      <c r="G795" s="148"/>
      <c r="H795" s="148"/>
      <c r="I795" s="148"/>
      <c r="J795" s="148"/>
      <c r="K795" s="148"/>
      <c r="L795" s="155"/>
      <c r="M795" s="148"/>
      <c r="N795" s="148"/>
      <c r="O795" s="148"/>
      <c r="P795" s="148"/>
      <c r="Q795" s="148"/>
      <c r="R795" s="148"/>
      <c r="S795" s="148"/>
      <c r="T795" s="148"/>
      <c r="U795" s="148"/>
      <c r="V795" s="148"/>
      <c r="W795" s="148"/>
      <c r="X795" s="148"/>
      <c r="Y795" s="148"/>
      <c r="Z795" s="148"/>
    </row>
    <row r="796" spans="1:26" ht="17.25" x14ac:dyDescent="0.4">
      <c r="A796" s="148"/>
      <c r="B796" s="148"/>
      <c r="C796" s="148"/>
      <c r="D796" s="148"/>
      <c r="E796" s="148"/>
      <c r="F796" s="148"/>
      <c r="G796" s="148"/>
      <c r="H796" s="148"/>
      <c r="I796" s="148"/>
      <c r="J796" s="148"/>
      <c r="K796" s="148"/>
      <c r="L796" s="155"/>
      <c r="M796" s="148"/>
      <c r="N796" s="148"/>
      <c r="O796" s="148"/>
      <c r="P796" s="148"/>
      <c r="Q796" s="148"/>
      <c r="R796" s="148"/>
      <c r="S796" s="148"/>
      <c r="T796" s="148"/>
      <c r="U796" s="148"/>
      <c r="V796" s="148"/>
      <c r="W796" s="148"/>
      <c r="X796" s="148"/>
      <c r="Y796" s="148"/>
      <c r="Z796" s="148"/>
    </row>
    <row r="797" spans="1:26" ht="17.25" x14ac:dyDescent="0.4">
      <c r="A797" s="148"/>
      <c r="B797" s="148"/>
      <c r="C797" s="148"/>
      <c r="D797" s="148"/>
      <c r="E797" s="148"/>
      <c r="F797" s="148"/>
      <c r="G797" s="148"/>
      <c r="H797" s="148"/>
      <c r="I797" s="148"/>
      <c r="J797" s="148"/>
      <c r="K797" s="148"/>
      <c r="L797" s="155"/>
      <c r="M797" s="148"/>
      <c r="N797" s="148"/>
      <c r="O797" s="148"/>
      <c r="P797" s="148"/>
      <c r="Q797" s="148"/>
      <c r="R797" s="148"/>
      <c r="S797" s="148"/>
      <c r="T797" s="148"/>
      <c r="U797" s="148"/>
      <c r="V797" s="148"/>
      <c r="W797" s="148"/>
      <c r="X797" s="148"/>
      <c r="Y797" s="148"/>
      <c r="Z797" s="148"/>
    </row>
    <row r="798" spans="1:26" ht="17.25" x14ac:dyDescent="0.4">
      <c r="A798" s="148"/>
      <c r="B798" s="148"/>
      <c r="C798" s="148"/>
      <c r="D798" s="148"/>
      <c r="E798" s="148"/>
      <c r="F798" s="148"/>
      <c r="G798" s="148"/>
      <c r="H798" s="148"/>
      <c r="I798" s="148"/>
      <c r="J798" s="148"/>
      <c r="K798" s="148"/>
      <c r="L798" s="155"/>
      <c r="M798" s="148"/>
      <c r="N798" s="148"/>
      <c r="O798" s="148"/>
      <c r="P798" s="148"/>
      <c r="Q798" s="148"/>
      <c r="R798" s="148"/>
      <c r="S798" s="148"/>
      <c r="T798" s="148"/>
      <c r="U798" s="148"/>
      <c r="V798" s="148"/>
      <c r="W798" s="148"/>
      <c r="X798" s="148"/>
      <c r="Y798" s="148"/>
      <c r="Z798" s="148"/>
    </row>
    <row r="799" spans="1:26" ht="17.25" x14ac:dyDescent="0.4">
      <c r="A799" s="148"/>
      <c r="B799" s="148"/>
      <c r="C799" s="148"/>
      <c r="D799" s="148"/>
      <c r="E799" s="148"/>
      <c r="F799" s="148"/>
      <c r="G799" s="148"/>
      <c r="H799" s="148"/>
      <c r="I799" s="148"/>
      <c r="J799" s="148"/>
      <c r="K799" s="148"/>
      <c r="L799" s="155"/>
      <c r="M799" s="148"/>
      <c r="N799" s="148"/>
      <c r="O799" s="148"/>
      <c r="P799" s="148"/>
      <c r="Q799" s="148"/>
      <c r="R799" s="148"/>
      <c r="S799" s="148"/>
      <c r="T799" s="148"/>
      <c r="U799" s="148"/>
      <c r="V799" s="148"/>
      <c r="W799" s="148"/>
      <c r="X799" s="148"/>
      <c r="Y799" s="148"/>
      <c r="Z799" s="148"/>
    </row>
    <row r="800" spans="1:26" ht="17.25" x14ac:dyDescent="0.4">
      <c r="A800" s="148"/>
      <c r="B800" s="148"/>
      <c r="C800" s="148"/>
      <c r="D800" s="148"/>
      <c r="E800" s="148"/>
      <c r="F800" s="148"/>
      <c r="G800" s="148"/>
      <c r="H800" s="148"/>
      <c r="I800" s="148"/>
      <c r="J800" s="148"/>
      <c r="K800" s="148"/>
      <c r="L800" s="155"/>
      <c r="M800" s="148"/>
      <c r="N800" s="148"/>
      <c r="O800" s="148"/>
      <c r="P800" s="148"/>
      <c r="Q800" s="148"/>
      <c r="R800" s="148"/>
      <c r="S800" s="148"/>
      <c r="T800" s="148"/>
      <c r="U800" s="148"/>
      <c r="V800" s="148"/>
      <c r="W800" s="148"/>
      <c r="X800" s="148"/>
      <c r="Y800" s="148"/>
      <c r="Z800" s="148"/>
    </row>
    <row r="801" spans="1:26" ht="17.25" x14ac:dyDescent="0.4">
      <c r="A801" s="148"/>
      <c r="B801" s="148"/>
      <c r="C801" s="148"/>
      <c r="D801" s="148"/>
      <c r="E801" s="148"/>
      <c r="F801" s="148"/>
      <c r="G801" s="148"/>
      <c r="H801" s="148"/>
      <c r="I801" s="148"/>
      <c r="J801" s="148"/>
      <c r="K801" s="148"/>
      <c r="L801" s="155"/>
      <c r="M801" s="148"/>
      <c r="N801" s="148"/>
      <c r="O801" s="148"/>
      <c r="P801" s="148"/>
      <c r="Q801" s="148"/>
      <c r="R801" s="148"/>
      <c r="S801" s="148"/>
      <c r="T801" s="148"/>
      <c r="U801" s="148"/>
      <c r="V801" s="148"/>
      <c r="W801" s="148"/>
      <c r="X801" s="148"/>
      <c r="Y801" s="148"/>
      <c r="Z801" s="148"/>
    </row>
    <row r="802" spans="1:26" ht="17.25" x14ac:dyDescent="0.4">
      <c r="A802" s="148"/>
      <c r="B802" s="148"/>
      <c r="C802" s="148"/>
      <c r="D802" s="148"/>
      <c r="E802" s="148"/>
      <c r="F802" s="148"/>
      <c r="G802" s="148"/>
      <c r="H802" s="148"/>
      <c r="I802" s="148"/>
      <c r="J802" s="148"/>
      <c r="K802" s="148"/>
      <c r="L802" s="155"/>
      <c r="M802" s="148"/>
      <c r="N802" s="148"/>
      <c r="O802" s="148"/>
      <c r="P802" s="148"/>
      <c r="Q802" s="148"/>
      <c r="R802" s="148"/>
      <c r="S802" s="148"/>
      <c r="T802" s="148"/>
      <c r="U802" s="148"/>
      <c r="V802" s="148"/>
      <c r="W802" s="148"/>
      <c r="X802" s="148"/>
      <c r="Y802" s="148"/>
      <c r="Z802" s="148"/>
    </row>
    <row r="803" spans="1:26" ht="17.25" x14ac:dyDescent="0.4">
      <c r="A803" s="148"/>
      <c r="B803" s="148"/>
      <c r="C803" s="148"/>
      <c r="D803" s="148"/>
      <c r="E803" s="148"/>
      <c r="F803" s="148"/>
      <c r="G803" s="148"/>
      <c r="H803" s="148"/>
      <c r="I803" s="148"/>
      <c r="J803" s="148"/>
      <c r="K803" s="148"/>
      <c r="L803" s="155"/>
      <c r="M803" s="148"/>
      <c r="N803" s="148"/>
      <c r="O803" s="148"/>
      <c r="P803" s="148"/>
      <c r="Q803" s="148"/>
      <c r="R803" s="148"/>
      <c r="S803" s="148"/>
      <c r="T803" s="148"/>
      <c r="U803" s="148"/>
      <c r="V803" s="148"/>
      <c r="W803" s="148"/>
      <c r="X803" s="148"/>
      <c r="Y803" s="148"/>
      <c r="Z803" s="148"/>
    </row>
    <row r="804" spans="1:26" ht="17.25" x14ac:dyDescent="0.4">
      <c r="A804" s="148"/>
      <c r="B804" s="148"/>
      <c r="C804" s="148"/>
      <c r="D804" s="148"/>
      <c r="E804" s="148"/>
      <c r="F804" s="148"/>
      <c r="G804" s="148"/>
      <c r="H804" s="148"/>
      <c r="I804" s="148"/>
      <c r="J804" s="148"/>
      <c r="K804" s="148"/>
      <c r="L804" s="155"/>
      <c r="M804" s="148"/>
      <c r="N804" s="148"/>
      <c r="O804" s="148"/>
      <c r="P804" s="148"/>
      <c r="Q804" s="148"/>
      <c r="R804" s="148"/>
      <c r="S804" s="148"/>
      <c r="T804" s="148"/>
      <c r="U804" s="148"/>
      <c r="V804" s="148"/>
      <c r="W804" s="148"/>
      <c r="X804" s="148"/>
      <c r="Y804" s="148"/>
      <c r="Z804" s="148"/>
    </row>
    <row r="805" spans="1:26" ht="17.25" x14ac:dyDescent="0.4">
      <c r="A805" s="148"/>
      <c r="B805" s="148"/>
      <c r="C805" s="148"/>
      <c r="D805" s="148"/>
      <c r="E805" s="148"/>
      <c r="F805" s="148"/>
      <c r="G805" s="148"/>
      <c r="H805" s="148"/>
      <c r="I805" s="148"/>
      <c r="J805" s="148"/>
      <c r="K805" s="148"/>
      <c r="L805" s="155"/>
      <c r="M805" s="148"/>
      <c r="N805" s="148"/>
      <c r="O805" s="148"/>
      <c r="P805" s="148"/>
      <c r="Q805" s="148"/>
      <c r="R805" s="148"/>
      <c r="S805" s="148"/>
      <c r="T805" s="148"/>
      <c r="U805" s="148"/>
      <c r="V805" s="148"/>
      <c r="W805" s="148"/>
      <c r="X805" s="148"/>
      <c r="Y805" s="148"/>
      <c r="Z805" s="148"/>
    </row>
    <row r="806" spans="1:26" ht="17.25" x14ac:dyDescent="0.4">
      <c r="A806" s="148"/>
      <c r="B806" s="148"/>
      <c r="C806" s="148"/>
      <c r="D806" s="148"/>
      <c r="E806" s="148"/>
      <c r="F806" s="148"/>
      <c r="G806" s="148"/>
      <c r="H806" s="148"/>
      <c r="I806" s="148"/>
      <c r="J806" s="148"/>
      <c r="K806" s="148"/>
      <c r="L806" s="155"/>
      <c r="M806" s="148"/>
      <c r="N806" s="148"/>
      <c r="O806" s="148"/>
      <c r="P806" s="148"/>
      <c r="Q806" s="148"/>
      <c r="R806" s="148"/>
      <c r="S806" s="148"/>
      <c r="T806" s="148"/>
      <c r="U806" s="148"/>
      <c r="V806" s="148"/>
      <c r="W806" s="148"/>
      <c r="X806" s="148"/>
      <c r="Y806" s="148"/>
      <c r="Z806" s="148"/>
    </row>
    <row r="807" spans="1:26" ht="17.25" x14ac:dyDescent="0.4">
      <c r="A807" s="148"/>
      <c r="B807" s="148"/>
      <c r="C807" s="148"/>
      <c r="D807" s="148"/>
      <c r="E807" s="148"/>
      <c r="F807" s="148"/>
      <c r="G807" s="148"/>
      <c r="H807" s="148"/>
      <c r="I807" s="148"/>
      <c r="J807" s="148"/>
      <c r="K807" s="148"/>
      <c r="L807" s="155"/>
      <c r="M807" s="148"/>
      <c r="N807" s="148"/>
      <c r="O807" s="148"/>
      <c r="P807" s="148"/>
      <c r="Q807" s="148"/>
      <c r="R807" s="148"/>
      <c r="S807" s="148"/>
      <c r="T807" s="148"/>
      <c r="U807" s="148"/>
      <c r="V807" s="148"/>
      <c r="W807" s="148"/>
      <c r="X807" s="148"/>
      <c r="Y807" s="148"/>
      <c r="Z807" s="148"/>
    </row>
    <row r="808" spans="1:26" ht="17.25" x14ac:dyDescent="0.4">
      <c r="A808" s="148"/>
      <c r="B808" s="148"/>
      <c r="C808" s="148"/>
      <c r="D808" s="148"/>
      <c r="E808" s="148"/>
      <c r="F808" s="148"/>
      <c r="G808" s="148"/>
      <c r="H808" s="148"/>
      <c r="I808" s="148"/>
      <c r="J808" s="148"/>
      <c r="K808" s="148"/>
      <c r="L808" s="155"/>
      <c r="M808" s="148"/>
      <c r="N808" s="148"/>
      <c r="O808" s="148"/>
      <c r="P808" s="148"/>
      <c r="Q808" s="148"/>
      <c r="R808" s="148"/>
      <c r="S808" s="148"/>
      <c r="T808" s="148"/>
      <c r="U808" s="148"/>
      <c r="V808" s="148"/>
      <c r="W808" s="148"/>
      <c r="X808" s="148"/>
      <c r="Y808" s="148"/>
      <c r="Z808" s="148"/>
    </row>
    <row r="809" spans="1:26" ht="17.25" x14ac:dyDescent="0.4">
      <c r="A809" s="148"/>
      <c r="B809" s="148"/>
      <c r="C809" s="148"/>
      <c r="D809" s="148"/>
      <c r="E809" s="148"/>
      <c r="F809" s="148"/>
      <c r="G809" s="148"/>
      <c r="H809" s="148"/>
      <c r="I809" s="148"/>
      <c r="J809" s="148"/>
      <c r="K809" s="148"/>
      <c r="L809" s="155"/>
      <c r="M809" s="148"/>
      <c r="N809" s="148"/>
      <c r="O809" s="148"/>
      <c r="P809" s="148"/>
      <c r="Q809" s="148"/>
      <c r="R809" s="148"/>
      <c r="S809" s="148"/>
      <c r="T809" s="148"/>
      <c r="U809" s="148"/>
      <c r="V809" s="148"/>
      <c r="W809" s="148"/>
      <c r="X809" s="148"/>
      <c r="Y809" s="148"/>
      <c r="Z809" s="148"/>
    </row>
    <row r="810" spans="1:26" ht="17.25" x14ac:dyDescent="0.4">
      <c r="A810" s="148"/>
      <c r="B810" s="148"/>
      <c r="C810" s="148"/>
      <c r="D810" s="148"/>
      <c r="E810" s="148"/>
      <c r="F810" s="148"/>
      <c r="G810" s="148"/>
      <c r="H810" s="148"/>
      <c r="I810" s="148"/>
      <c r="J810" s="148"/>
      <c r="K810" s="148"/>
      <c r="L810" s="155"/>
      <c r="M810" s="148"/>
      <c r="N810" s="148"/>
      <c r="O810" s="148"/>
      <c r="P810" s="148"/>
      <c r="Q810" s="148"/>
      <c r="R810" s="148"/>
      <c r="S810" s="148"/>
      <c r="T810" s="148"/>
      <c r="U810" s="148"/>
      <c r="V810" s="148"/>
      <c r="W810" s="148"/>
      <c r="X810" s="148"/>
      <c r="Y810" s="148"/>
      <c r="Z810" s="148"/>
    </row>
    <row r="811" spans="1:26" ht="17.25" x14ac:dyDescent="0.4">
      <c r="A811" s="148"/>
      <c r="B811" s="148"/>
      <c r="C811" s="148"/>
      <c r="D811" s="148"/>
      <c r="E811" s="148"/>
      <c r="F811" s="148"/>
      <c r="G811" s="148"/>
      <c r="H811" s="148"/>
      <c r="I811" s="148"/>
      <c r="J811" s="148"/>
      <c r="K811" s="148"/>
      <c r="L811" s="155"/>
      <c r="M811" s="148"/>
      <c r="N811" s="148"/>
      <c r="O811" s="148"/>
      <c r="P811" s="148"/>
      <c r="Q811" s="148"/>
      <c r="R811" s="148"/>
      <c r="S811" s="148"/>
      <c r="T811" s="148"/>
      <c r="U811" s="148"/>
      <c r="V811" s="148"/>
      <c r="W811" s="148"/>
      <c r="X811" s="148"/>
      <c r="Y811" s="148"/>
      <c r="Z811" s="148"/>
    </row>
    <row r="812" spans="1:26" ht="17.25" x14ac:dyDescent="0.4">
      <c r="A812" s="148"/>
      <c r="B812" s="148"/>
      <c r="C812" s="148"/>
      <c r="D812" s="148"/>
      <c r="E812" s="148"/>
      <c r="F812" s="148"/>
      <c r="G812" s="148"/>
      <c r="H812" s="148"/>
      <c r="I812" s="148"/>
      <c r="J812" s="148"/>
      <c r="K812" s="148"/>
      <c r="L812" s="155"/>
      <c r="M812" s="148"/>
      <c r="N812" s="148"/>
      <c r="O812" s="148"/>
      <c r="P812" s="148"/>
      <c r="Q812" s="148"/>
      <c r="R812" s="148"/>
      <c r="S812" s="148"/>
      <c r="T812" s="148"/>
      <c r="U812" s="148"/>
      <c r="V812" s="148"/>
      <c r="W812" s="148"/>
      <c r="X812" s="148"/>
      <c r="Y812" s="148"/>
      <c r="Z812" s="148"/>
    </row>
    <row r="813" spans="1:26" ht="17.25" x14ac:dyDescent="0.4">
      <c r="A813" s="148"/>
      <c r="B813" s="148"/>
      <c r="C813" s="148"/>
      <c r="D813" s="148"/>
      <c r="E813" s="148"/>
      <c r="F813" s="148"/>
      <c r="G813" s="148"/>
      <c r="H813" s="148"/>
      <c r="I813" s="148"/>
      <c r="J813" s="148"/>
      <c r="K813" s="148"/>
      <c r="L813" s="155"/>
      <c r="M813" s="148"/>
      <c r="N813" s="148"/>
      <c r="O813" s="148"/>
      <c r="P813" s="148"/>
      <c r="Q813" s="148"/>
      <c r="R813" s="148"/>
      <c r="S813" s="148"/>
      <c r="T813" s="148"/>
      <c r="U813" s="148"/>
      <c r="V813" s="148"/>
      <c r="W813" s="148"/>
      <c r="X813" s="148"/>
      <c r="Y813" s="148"/>
      <c r="Z813" s="148"/>
    </row>
    <row r="814" spans="1:26" ht="17.25" x14ac:dyDescent="0.4">
      <c r="A814" s="148"/>
      <c r="B814" s="148"/>
      <c r="C814" s="148"/>
      <c r="D814" s="148"/>
      <c r="E814" s="148"/>
      <c r="F814" s="148"/>
      <c r="G814" s="148"/>
      <c r="H814" s="148"/>
      <c r="I814" s="148"/>
      <c r="J814" s="148"/>
      <c r="K814" s="148"/>
      <c r="L814" s="155"/>
      <c r="M814" s="148"/>
      <c r="N814" s="148"/>
      <c r="O814" s="148"/>
      <c r="P814" s="148"/>
      <c r="Q814" s="148"/>
      <c r="R814" s="148"/>
      <c r="S814" s="148"/>
      <c r="T814" s="148"/>
      <c r="U814" s="148"/>
      <c r="V814" s="148"/>
      <c r="W814" s="148"/>
      <c r="X814" s="148"/>
      <c r="Y814" s="148"/>
      <c r="Z814" s="148"/>
    </row>
    <row r="815" spans="1:26" ht="17.25" x14ac:dyDescent="0.4">
      <c r="A815" s="148"/>
      <c r="B815" s="148"/>
      <c r="C815" s="148"/>
      <c r="D815" s="148"/>
      <c r="E815" s="148"/>
      <c r="F815" s="148"/>
      <c r="G815" s="148"/>
      <c r="H815" s="148"/>
      <c r="I815" s="148"/>
      <c r="J815" s="148"/>
      <c r="K815" s="148"/>
      <c r="L815" s="155"/>
      <c r="M815" s="148"/>
      <c r="N815" s="148"/>
      <c r="O815" s="148"/>
      <c r="P815" s="148"/>
      <c r="Q815" s="148"/>
      <c r="R815" s="148"/>
      <c r="S815" s="148"/>
      <c r="T815" s="148"/>
      <c r="U815" s="148"/>
      <c r="V815" s="148"/>
      <c r="W815" s="148"/>
      <c r="X815" s="148"/>
      <c r="Y815" s="148"/>
      <c r="Z815" s="148"/>
    </row>
    <row r="816" spans="1:26" ht="17.25" x14ac:dyDescent="0.4">
      <c r="A816" s="148"/>
      <c r="B816" s="148"/>
      <c r="C816" s="148"/>
      <c r="D816" s="148"/>
      <c r="E816" s="148"/>
      <c r="F816" s="148"/>
      <c r="G816" s="148"/>
      <c r="H816" s="148"/>
      <c r="I816" s="148"/>
      <c r="J816" s="148"/>
      <c r="K816" s="148"/>
      <c r="L816" s="155"/>
      <c r="M816" s="148"/>
      <c r="N816" s="148"/>
      <c r="O816" s="148"/>
      <c r="P816" s="148"/>
      <c r="Q816" s="148"/>
      <c r="R816" s="148"/>
      <c r="S816" s="148"/>
      <c r="T816" s="148"/>
      <c r="U816" s="148"/>
      <c r="V816" s="148"/>
      <c r="W816" s="148"/>
      <c r="X816" s="148"/>
      <c r="Y816" s="148"/>
      <c r="Z816" s="148"/>
    </row>
    <row r="817" spans="1:26" ht="17.25" x14ac:dyDescent="0.4">
      <c r="A817" s="148"/>
      <c r="B817" s="148"/>
      <c r="C817" s="148"/>
      <c r="D817" s="148"/>
      <c r="E817" s="148"/>
      <c r="F817" s="148"/>
      <c r="G817" s="148"/>
      <c r="H817" s="148"/>
      <c r="I817" s="148"/>
      <c r="J817" s="148"/>
      <c r="K817" s="148"/>
      <c r="L817" s="155"/>
      <c r="M817" s="148"/>
      <c r="N817" s="148"/>
      <c r="O817" s="148"/>
      <c r="P817" s="148"/>
      <c r="Q817" s="148"/>
      <c r="R817" s="148"/>
      <c r="S817" s="148"/>
      <c r="T817" s="148"/>
      <c r="U817" s="148"/>
      <c r="V817" s="148"/>
      <c r="W817" s="148"/>
      <c r="X817" s="148"/>
      <c r="Y817" s="148"/>
      <c r="Z817" s="148"/>
    </row>
    <row r="818" spans="1:26" ht="17.25" x14ac:dyDescent="0.4">
      <c r="A818" s="148"/>
      <c r="B818" s="148"/>
      <c r="C818" s="148"/>
      <c r="D818" s="148"/>
      <c r="E818" s="148"/>
      <c r="F818" s="148"/>
      <c r="G818" s="148"/>
      <c r="H818" s="148"/>
      <c r="I818" s="148"/>
      <c r="J818" s="148"/>
      <c r="K818" s="148"/>
      <c r="L818" s="155"/>
      <c r="M818" s="148"/>
      <c r="N818" s="148"/>
      <c r="O818" s="148"/>
      <c r="P818" s="148"/>
      <c r="Q818" s="148"/>
      <c r="R818" s="148"/>
      <c r="S818" s="148"/>
      <c r="T818" s="148"/>
      <c r="U818" s="148"/>
      <c r="V818" s="148"/>
      <c r="W818" s="148"/>
      <c r="X818" s="148"/>
      <c r="Y818" s="148"/>
      <c r="Z818" s="148"/>
    </row>
    <row r="819" spans="1:26" ht="17.25" x14ac:dyDescent="0.4">
      <c r="A819" s="148"/>
      <c r="B819" s="148"/>
      <c r="C819" s="148"/>
      <c r="D819" s="148"/>
      <c r="E819" s="148"/>
      <c r="F819" s="148"/>
      <c r="G819" s="148"/>
      <c r="H819" s="148"/>
      <c r="I819" s="148"/>
      <c r="J819" s="148"/>
      <c r="K819" s="148"/>
      <c r="L819" s="155"/>
      <c r="M819" s="148"/>
      <c r="N819" s="148"/>
      <c r="O819" s="148"/>
      <c r="P819" s="148"/>
      <c r="Q819" s="148"/>
      <c r="R819" s="148"/>
      <c r="S819" s="148"/>
      <c r="T819" s="148"/>
      <c r="U819" s="148"/>
      <c r="V819" s="148"/>
      <c r="W819" s="148"/>
      <c r="X819" s="148"/>
      <c r="Y819" s="148"/>
      <c r="Z819" s="148"/>
    </row>
    <row r="820" spans="1:26" ht="17.25" x14ac:dyDescent="0.4">
      <c r="A820" s="148"/>
      <c r="B820" s="148"/>
      <c r="C820" s="148"/>
      <c r="D820" s="148"/>
      <c r="E820" s="148"/>
      <c r="F820" s="148"/>
      <c r="G820" s="148"/>
      <c r="H820" s="148"/>
      <c r="I820" s="148"/>
      <c r="J820" s="148"/>
      <c r="K820" s="148"/>
      <c r="L820" s="155"/>
      <c r="M820" s="148"/>
      <c r="N820" s="148"/>
      <c r="O820" s="148"/>
      <c r="P820" s="148"/>
      <c r="Q820" s="148"/>
      <c r="R820" s="148"/>
      <c r="S820" s="148"/>
      <c r="T820" s="148"/>
      <c r="U820" s="148"/>
      <c r="V820" s="148"/>
      <c r="W820" s="148"/>
      <c r="X820" s="148"/>
      <c r="Y820" s="148"/>
      <c r="Z820" s="148"/>
    </row>
    <row r="821" spans="1:26" ht="17.25" x14ac:dyDescent="0.4">
      <c r="A821" s="148"/>
      <c r="B821" s="148"/>
      <c r="C821" s="148"/>
      <c r="D821" s="148"/>
      <c r="E821" s="148"/>
      <c r="F821" s="148"/>
      <c r="G821" s="148"/>
      <c r="H821" s="148"/>
      <c r="I821" s="148"/>
      <c r="J821" s="148"/>
      <c r="K821" s="148"/>
      <c r="L821" s="155"/>
      <c r="M821" s="148"/>
      <c r="N821" s="148"/>
      <c r="O821" s="148"/>
      <c r="P821" s="148"/>
      <c r="Q821" s="148"/>
      <c r="R821" s="148"/>
      <c r="S821" s="148"/>
      <c r="T821" s="148"/>
      <c r="U821" s="148"/>
      <c r="V821" s="148"/>
      <c r="W821" s="148"/>
      <c r="X821" s="148"/>
      <c r="Y821" s="148"/>
      <c r="Z821" s="148"/>
    </row>
    <row r="822" spans="1:26" ht="17.25" x14ac:dyDescent="0.4">
      <c r="A822" s="148"/>
      <c r="B822" s="148"/>
      <c r="C822" s="148"/>
      <c r="D822" s="148"/>
      <c r="E822" s="148"/>
      <c r="F822" s="148"/>
      <c r="G822" s="148"/>
      <c r="H822" s="148"/>
      <c r="I822" s="148"/>
      <c r="J822" s="148"/>
      <c r="K822" s="148"/>
      <c r="L822" s="155"/>
      <c r="M822" s="148"/>
      <c r="N822" s="148"/>
      <c r="O822" s="148"/>
      <c r="P822" s="148"/>
      <c r="Q822" s="148"/>
      <c r="R822" s="148"/>
      <c r="S822" s="148"/>
      <c r="T822" s="148"/>
      <c r="U822" s="148"/>
      <c r="V822" s="148"/>
      <c r="W822" s="148"/>
      <c r="X822" s="148"/>
      <c r="Y822" s="148"/>
      <c r="Z822" s="148"/>
    </row>
    <row r="823" spans="1:26" ht="17.25" x14ac:dyDescent="0.4">
      <c r="A823" s="148"/>
      <c r="B823" s="148"/>
      <c r="C823" s="148"/>
      <c r="D823" s="148"/>
      <c r="E823" s="148"/>
      <c r="F823" s="148"/>
      <c r="G823" s="148"/>
      <c r="H823" s="148"/>
      <c r="I823" s="148"/>
      <c r="J823" s="148"/>
      <c r="K823" s="148"/>
      <c r="L823" s="155"/>
      <c r="M823" s="148"/>
      <c r="N823" s="148"/>
      <c r="O823" s="148"/>
      <c r="P823" s="148"/>
      <c r="Q823" s="148"/>
      <c r="R823" s="148"/>
      <c r="S823" s="148"/>
      <c r="T823" s="148"/>
      <c r="U823" s="148"/>
      <c r="V823" s="148"/>
      <c r="W823" s="148"/>
      <c r="X823" s="148"/>
      <c r="Y823" s="148"/>
      <c r="Z823" s="148"/>
    </row>
    <row r="824" spans="1:26" ht="17.25" x14ac:dyDescent="0.4">
      <c r="A824" s="148"/>
      <c r="B824" s="148"/>
      <c r="C824" s="148"/>
      <c r="D824" s="148"/>
      <c r="E824" s="148"/>
      <c r="F824" s="148"/>
      <c r="G824" s="148"/>
      <c r="H824" s="148"/>
      <c r="I824" s="148"/>
      <c r="J824" s="148"/>
      <c r="K824" s="148"/>
      <c r="L824" s="155"/>
      <c r="M824" s="148"/>
      <c r="N824" s="148"/>
      <c r="O824" s="148"/>
      <c r="P824" s="148"/>
      <c r="Q824" s="148"/>
      <c r="R824" s="148"/>
      <c r="S824" s="148"/>
      <c r="T824" s="148"/>
      <c r="U824" s="148"/>
      <c r="V824" s="148"/>
      <c r="W824" s="148"/>
      <c r="X824" s="148"/>
      <c r="Y824" s="148"/>
      <c r="Z824" s="148"/>
    </row>
    <row r="825" spans="1:26" ht="17.25" x14ac:dyDescent="0.4">
      <c r="A825" s="148"/>
      <c r="B825" s="148"/>
      <c r="C825" s="148"/>
      <c r="D825" s="148"/>
      <c r="E825" s="148"/>
      <c r="F825" s="148"/>
      <c r="G825" s="148"/>
      <c r="H825" s="148"/>
      <c r="I825" s="148"/>
      <c r="J825" s="148"/>
      <c r="K825" s="148"/>
      <c r="L825" s="155"/>
      <c r="M825" s="148"/>
      <c r="N825" s="148"/>
      <c r="O825" s="148"/>
      <c r="P825" s="148"/>
      <c r="Q825" s="148"/>
      <c r="R825" s="148"/>
      <c r="S825" s="148"/>
      <c r="T825" s="148"/>
      <c r="U825" s="148"/>
      <c r="V825" s="148"/>
      <c r="W825" s="148"/>
      <c r="X825" s="148"/>
      <c r="Y825" s="148"/>
      <c r="Z825" s="148"/>
    </row>
    <row r="826" spans="1:26" ht="17.25" x14ac:dyDescent="0.4">
      <c r="A826" s="148"/>
      <c r="B826" s="148"/>
      <c r="C826" s="148"/>
      <c r="D826" s="148"/>
      <c r="E826" s="148"/>
      <c r="F826" s="148"/>
      <c r="G826" s="148"/>
      <c r="H826" s="148"/>
      <c r="I826" s="148"/>
      <c r="J826" s="148"/>
      <c r="K826" s="148"/>
      <c r="L826" s="155"/>
      <c r="M826" s="148"/>
      <c r="N826" s="148"/>
      <c r="O826" s="148"/>
      <c r="P826" s="148"/>
      <c r="Q826" s="148"/>
      <c r="R826" s="148"/>
      <c r="S826" s="148"/>
      <c r="T826" s="148"/>
      <c r="U826" s="148"/>
      <c r="V826" s="148"/>
      <c r="W826" s="148"/>
      <c r="X826" s="148"/>
      <c r="Y826" s="148"/>
      <c r="Z826" s="148"/>
    </row>
    <row r="827" spans="1:26" ht="17.25" x14ac:dyDescent="0.4">
      <c r="A827" s="148"/>
      <c r="B827" s="148"/>
      <c r="C827" s="148"/>
      <c r="D827" s="148"/>
      <c r="E827" s="148"/>
      <c r="F827" s="148"/>
      <c r="G827" s="148"/>
      <c r="H827" s="148"/>
      <c r="I827" s="148"/>
      <c r="J827" s="148"/>
      <c r="K827" s="148"/>
      <c r="L827" s="155"/>
      <c r="M827" s="148"/>
      <c r="N827" s="148"/>
      <c r="O827" s="148"/>
      <c r="P827" s="148"/>
      <c r="Q827" s="148"/>
      <c r="R827" s="148"/>
      <c r="S827" s="148"/>
      <c r="T827" s="148"/>
      <c r="U827" s="148"/>
      <c r="V827" s="148"/>
      <c r="W827" s="148"/>
      <c r="X827" s="148"/>
      <c r="Y827" s="148"/>
      <c r="Z827" s="148"/>
    </row>
    <row r="828" spans="1:26" ht="17.25" x14ac:dyDescent="0.4">
      <c r="A828" s="148"/>
      <c r="B828" s="148"/>
      <c r="C828" s="148"/>
      <c r="D828" s="148"/>
      <c r="E828" s="148"/>
      <c r="F828" s="148"/>
      <c r="G828" s="148"/>
      <c r="H828" s="148"/>
      <c r="I828" s="148"/>
      <c r="J828" s="148"/>
      <c r="K828" s="148"/>
      <c r="L828" s="155"/>
      <c r="M828" s="148"/>
      <c r="N828" s="148"/>
      <c r="O828" s="148"/>
      <c r="P828" s="148"/>
      <c r="Q828" s="148"/>
      <c r="R828" s="148"/>
      <c r="S828" s="148"/>
      <c r="T828" s="148"/>
      <c r="U828" s="148"/>
      <c r="V828" s="148"/>
      <c r="W828" s="148"/>
      <c r="X828" s="148"/>
      <c r="Y828" s="148"/>
      <c r="Z828" s="148"/>
    </row>
    <row r="829" spans="1:26" ht="17.25" x14ac:dyDescent="0.4">
      <c r="A829" s="148"/>
      <c r="B829" s="148"/>
      <c r="C829" s="148"/>
      <c r="D829" s="148"/>
      <c r="E829" s="148"/>
      <c r="F829" s="148"/>
      <c r="G829" s="148"/>
      <c r="H829" s="148"/>
      <c r="I829" s="148"/>
      <c r="J829" s="148"/>
      <c r="K829" s="148"/>
      <c r="L829" s="155"/>
      <c r="M829" s="148"/>
      <c r="N829" s="148"/>
      <c r="O829" s="148"/>
      <c r="P829" s="148"/>
      <c r="Q829" s="148"/>
      <c r="R829" s="148"/>
      <c r="S829" s="148"/>
      <c r="T829" s="148"/>
      <c r="U829" s="148"/>
      <c r="V829" s="148"/>
      <c r="W829" s="148"/>
      <c r="X829" s="148"/>
      <c r="Y829" s="148"/>
      <c r="Z829" s="148"/>
    </row>
    <row r="830" spans="1:26" ht="17.25" x14ac:dyDescent="0.4">
      <c r="A830" s="148"/>
      <c r="B830" s="148"/>
      <c r="C830" s="148"/>
      <c r="D830" s="148"/>
      <c r="E830" s="148"/>
      <c r="F830" s="148"/>
      <c r="G830" s="148"/>
      <c r="H830" s="148"/>
      <c r="I830" s="148"/>
      <c r="J830" s="148"/>
      <c r="K830" s="148"/>
      <c r="L830" s="155"/>
      <c r="M830" s="148"/>
      <c r="N830" s="148"/>
      <c r="O830" s="148"/>
      <c r="P830" s="148"/>
      <c r="Q830" s="148"/>
      <c r="R830" s="148"/>
      <c r="S830" s="148"/>
      <c r="T830" s="148"/>
      <c r="U830" s="148"/>
      <c r="V830" s="148"/>
      <c r="W830" s="148"/>
      <c r="X830" s="148"/>
      <c r="Y830" s="148"/>
      <c r="Z830" s="148"/>
    </row>
    <row r="831" spans="1:26" ht="17.25" x14ac:dyDescent="0.4">
      <c r="A831" s="148"/>
      <c r="B831" s="148"/>
      <c r="C831" s="148"/>
      <c r="D831" s="148"/>
      <c r="E831" s="148"/>
      <c r="F831" s="148"/>
      <c r="G831" s="148"/>
      <c r="H831" s="148"/>
      <c r="I831" s="148"/>
      <c r="J831" s="148"/>
      <c r="K831" s="148"/>
      <c r="L831" s="155"/>
      <c r="M831" s="148"/>
      <c r="N831" s="148"/>
      <c r="O831" s="148"/>
      <c r="P831" s="148"/>
      <c r="Q831" s="148"/>
      <c r="R831" s="148"/>
      <c r="S831" s="148"/>
      <c r="T831" s="148"/>
      <c r="U831" s="148"/>
      <c r="V831" s="148"/>
      <c r="W831" s="148"/>
      <c r="X831" s="148"/>
      <c r="Y831" s="148"/>
      <c r="Z831" s="148"/>
    </row>
    <row r="832" spans="1:26" ht="17.25" x14ac:dyDescent="0.4">
      <c r="A832" s="148"/>
      <c r="B832" s="148"/>
      <c r="C832" s="148"/>
      <c r="D832" s="148"/>
      <c r="E832" s="148"/>
      <c r="F832" s="148"/>
      <c r="G832" s="148"/>
      <c r="H832" s="148"/>
      <c r="I832" s="148"/>
      <c r="J832" s="148"/>
      <c r="K832" s="148"/>
      <c r="L832" s="155"/>
      <c r="M832" s="148"/>
      <c r="N832" s="148"/>
      <c r="O832" s="148"/>
      <c r="P832" s="148"/>
      <c r="Q832" s="148"/>
      <c r="R832" s="148"/>
      <c r="S832" s="148"/>
      <c r="T832" s="148"/>
      <c r="U832" s="148"/>
      <c r="V832" s="148"/>
      <c r="W832" s="148"/>
      <c r="X832" s="148"/>
      <c r="Y832" s="148"/>
      <c r="Z832" s="148"/>
    </row>
    <row r="833" spans="1:26" ht="17.25" x14ac:dyDescent="0.4">
      <c r="A833" s="148"/>
      <c r="B833" s="148"/>
      <c r="C833" s="148"/>
      <c r="D833" s="148"/>
      <c r="E833" s="148"/>
      <c r="F833" s="148"/>
      <c r="G833" s="148"/>
      <c r="H833" s="148"/>
      <c r="I833" s="148"/>
      <c r="J833" s="148"/>
      <c r="K833" s="148"/>
      <c r="L833" s="155"/>
      <c r="M833" s="148"/>
      <c r="N833" s="148"/>
      <c r="O833" s="148"/>
      <c r="P833" s="148"/>
      <c r="Q833" s="148"/>
      <c r="R833" s="148"/>
      <c r="S833" s="148"/>
      <c r="T833" s="148"/>
      <c r="U833" s="148"/>
      <c r="V833" s="148"/>
      <c r="W833" s="148"/>
      <c r="X833" s="148"/>
      <c r="Y833" s="148"/>
      <c r="Z833" s="148"/>
    </row>
    <row r="834" spans="1:26" ht="17.25" x14ac:dyDescent="0.4">
      <c r="A834" s="148"/>
      <c r="B834" s="148"/>
      <c r="C834" s="148"/>
      <c r="D834" s="148"/>
      <c r="E834" s="148"/>
      <c r="F834" s="148"/>
      <c r="G834" s="148"/>
      <c r="H834" s="148"/>
      <c r="I834" s="148"/>
      <c r="J834" s="148"/>
      <c r="K834" s="148"/>
      <c r="L834" s="155"/>
      <c r="M834" s="148"/>
      <c r="N834" s="148"/>
      <c r="O834" s="148"/>
      <c r="P834" s="148"/>
      <c r="Q834" s="148"/>
      <c r="R834" s="148"/>
      <c r="S834" s="148"/>
      <c r="T834" s="148"/>
      <c r="U834" s="148"/>
      <c r="V834" s="148"/>
      <c r="W834" s="148"/>
      <c r="X834" s="148"/>
      <c r="Y834" s="148"/>
      <c r="Z834" s="148"/>
    </row>
    <row r="835" spans="1:26" ht="17.25" x14ac:dyDescent="0.4">
      <c r="A835" s="148"/>
      <c r="B835" s="148"/>
      <c r="C835" s="148"/>
      <c r="D835" s="148"/>
      <c r="E835" s="148"/>
      <c r="F835" s="148"/>
      <c r="G835" s="148"/>
      <c r="H835" s="148"/>
      <c r="I835" s="148"/>
      <c r="J835" s="148"/>
      <c r="K835" s="148"/>
      <c r="L835" s="155"/>
      <c r="M835" s="148"/>
      <c r="N835" s="148"/>
      <c r="O835" s="148"/>
      <c r="P835" s="148"/>
      <c r="Q835" s="148"/>
      <c r="R835" s="148"/>
      <c r="S835" s="148"/>
      <c r="T835" s="148"/>
      <c r="U835" s="148"/>
      <c r="V835" s="148"/>
      <c r="W835" s="148"/>
      <c r="X835" s="148"/>
      <c r="Y835" s="148"/>
      <c r="Z835" s="148"/>
    </row>
    <row r="836" spans="1:26" ht="17.25" x14ac:dyDescent="0.4">
      <c r="A836" s="148"/>
      <c r="B836" s="148"/>
      <c r="C836" s="148"/>
      <c r="D836" s="148"/>
      <c r="E836" s="148"/>
      <c r="F836" s="148"/>
      <c r="G836" s="148"/>
      <c r="H836" s="148"/>
      <c r="I836" s="148"/>
      <c r="J836" s="148"/>
      <c r="K836" s="148"/>
      <c r="L836" s="155"/>
      <c r="M836" s="148"/>
      <c r="N836" s="148"/>
      <c r="O836" s="148"/>
      <c r="P836" s="148"/>
      <c r="Q836" s="148"/>
      <c r="R836" s="148"/>
      <c r="S836" s="148"/>
      <c r="T836" s="148"/>
      <c r="U836" s="148"/>
      <c r="V836" s="148"/>
      <c r="W836" s="148"/>
      <c r="X836" s="148"/>
      <c r="Y836" s="148"/>
      <c r="Z836" s="148"/>
    </row>
    <row r="837" spans="1:26" ht="17.25" x14ac:dyDescent="0.4">
      <c r="A837" s="148"/>
      <c r="B837" s="148"/>
      <c r="C837" s="148"/>
      <c r="D837" s="148"/>
      <c r="E837" s="148"/>
      <c r="F837" s="148"/>
      <c r="G837" s="148"/>
      <c r="H837" s="148"/>
      <c r="I837" s="148"/>
      <c r="J837" s="148"/>
      <c r="K837" s="148"/>
      <c r="L837" s="155"/>
      <c r="M837" s="148"/>
      <c r="N837" s="148"/>
      <c r="O837" s="148"/>
      <c r="P837" s="148"/>
      <c r="Q837" s="148"/>
      <c r="R837" s="148"/>
      <c r="S837" s="148"/>
      <c r="T837" s="148"/>
      <c r="U837" s="148"/>
      <c r="V837" s="148"/>
      <c r="W837" s="148"/>
      <c r="X837" s="148"/>
      <c r="Y837" s="148"/>
      <c r="Z837" s="148"/>
    </row>
    <row r="838" spans="1:26" ht="17.25" x14ac:dyDescent="0.4">
      <c r="A838" s="148"/>
      <c r="B838" s="148"/>
      <c r="C838" s="148"/>
      <c r="D838" s="148"/>
      <c r="E838" s="148"/>
      <c r="F838" s="148"/>
      <c r="G838" s="148"/>
      <c r="H838" s="148"/>
      <c r="I838" s="148"/>
      <c r="J838" s="148"/>
      <c r="K838" s="148"/>
      <c r="L838" s="155"/>
      <c r="M838" s="148"/>
      <c r="N838" s="148"/>
      <c r="O838" s="148"/>
      <c r="P838" s="148"/>
      <c r="Q838" s="148"/>
      <c r="R838" s="148"/>
      <c r="S838" s="148"/>
      <c r="T838" s="148"/>
      <c r="U838" s="148"/>
      <c r="V838" s="148"/>
      <c r="W838" s="148"/>
      <c r="X838" s="148"/>
      <c r="Y838" s="148"/>
      <c r="Z838" s="148"/>
    </row>
    <row r="839" spans="1:26" ht="17.25" x14ac:dyDescent="0.4">
      <c r="A839" s="148"/>
      <c r="B839" s="148"/>
      <c r="C839" s="148"/>
      <c r="D839" s="148"/>
      <c r="E839" s="148"/>
      <c r="F839" s="148"/>
      <c r="G839" s="148"/>
      <c r="H839" s="148"/>
      <c r="I839" s="148"/>
      <c r="J839" s="148"/>
      <c r="K839" s="148"/>
      <c r="L839" s="155"/>
      <c r="M839" s="148"/>
      <c r="N839" s="148"/>
      <c r="O839" s="148"/>
      <c r="P839" s="148"/>
      <c r="Q839" s="148"/>
      <c r="R839" s="148"/>
      <c r="S839" s="148"/>
      <c r="T839" s="148"/>
      <c r="U839" s="148"/>
      <c r="V839" s="148"/>
      <c r="W839" s="148"/>
      <c r="X839" s="148"/>
      <c r="Y839" s="148"/>
      <c r="Z839" s="148"/>
    </row>
    <row r="840" spans="1:26" ht="17.25" x14ac:dyDescent="0.4">
      <c r="A840" s="148"/>
      <c r="B840" s="148"/>
      <c r="C840" s="148"/>
      <c r="D840" s="148"/>
      <c r="E840" s="148"/>
      <c r="F840" s="148"/>
      <c r="G840" s="148"/>
      <c r="H840" s="148"/>
      <c r="I840" s="148"/>
      <c r="J840" s="148"/>
      <c r="K840" s="148"/>
      <c r="L840" s="155"/>
      <c r="M840" s="148"/>
      <c r="N840" s="148"/>
      <c r="O840" s="148"/>
      <c r="P840" s="148"/>
      <c r="Q840" s="148"/>
      <c r="R840" s="148"/>
      <c r="S840" s="148"/>
      <c r="T840" s="148"/>
      <c r="U840" s="148"/>
      <c r="V840" s="148"/>
      <c r="W840" s="148"/>
      <c r="X840" s="148"/>
      <c r="Y840" s="148"/>
      <c r="Z840" s="148"/>
    </row>
    <row r="841" spans="1:26" ht="17.25" x14ac:dyDescent="0.4">
      <c r="A841" s="148"/>
      <c r="B841" s="148"/>
      <c r="C841" s="148"/>
      <c r="D841" s="148"/>
      <c r="E841" s="148"/>
      <c r="F841" s="148"/>
      <c r="G841" s="148"/>
      <c r="H841" s="148"/>
      <c r="I841" s="148"/>
      <c r="J841" s="148"/>
      <c r="K841" s="148"/>
      <c r="L841" s="155"/>
      <c r="M841" s="148"/>
      <c r="N841" s="148"/>
      <c r="O841" s="148"/>
      <c r="P841" s="148"/>
      <c r="Q841" s="148"/>
      <c r="R841" s="148"/>
      <c r="S841" s="148"/>
      <c r="T841" s="148"/>
      <c r="U841" s="148"/>
      <c r="V841" s="148"/>
      <c r="W841" s="148"/>
      <c r="X841" s="148"/>
      <c r="Y841" s="148"/>
      <c r="Z841" s="148"/>
    </row>
    <row r="842" spans="1:26" ht="17.25" x14ac:dyDescent="0.4">
      <c r="A842" s="148"/>
      <c r="B842" s="148"/>
      <c r="C842" s="148"/>
      <c r="D842" s="148"/>
      <c r="E842" s="148"/>
      <c r="F842" s="148"/>
      <c r="G842" s="148"/>
      <c r="H842" s="148"/>
      <c r="I842" s="148"/>
      <c r="J842" s="148"/>
      <c r="K842" s="148"/>
      <c r="L842" s="155"/>
      <c r="M842" s="148"/>
      <c r="N842" s="148"/>
      <c r="O842" s="148"/>
      <c r="P842" s="148"/>
      <c r="Q842" s="148"/>
      <c r="R842" s="148"/>
      <c r="S842" s="148"/>
      <c r="T842" s="148"/>
      <c r="U842" s="148"/>
      <c r="V842" s="148"/>
      <c r="W842" s="148"/>
      <c r="X842" s="148"/>
      <c r="Y842" s="148"/>
      <c r="Z842" s="148"/>
    </row>
    <row r="843" spans="1:26" ht="17.25" x14ac:dyDescent="0.4">
      <c r="A843" s="148"/>
      <c r="B843" s="148"/>
      <c r="C843" s="148"/>
      <c r="D843" s="148"/>
      <c r="E843" s="148"/>
      <c r="F843" s="148"/>
      <c r="G843" s="148"/>
      <c r="H843" s="148"/>
      <c r="I843" s="148"/>
      <c r="J843" s="148"/>
      <c r="K843" s="148"/>
      <c r="L843" s="155"/>
      <c r="M843" s="148"/>
      <c r="N843" s="148"/>
      <c r="O843" s="148"/>
      <c r="P843" s="148"/>
      <c r="Q843" s="148"/>
      <c r="R843" s="148"/>
      <c r="S843" s="148"/>
      <c r="T843" s="148"/>
      <c r="U843" s="148"/>
      <c r="V843" s="148"/>
      <c r="W843" s="148"/>
      <c r="X843" s="148"/>
      <c r="Y843" s="148"/>
      <c r="Z843" s="148"/>
    </row>
    <row r="844" spans="1:26" ht="17.25" x14ac:dyDescent="0.4">
      <c r="A844" s="148"/>
      <c r="B844" s="148"/>
      <c r="C844" s="148"/>
      <c r="D844" s="148"/>
      <c r="E844" s="148"/>
      <c r="F844" s="148"/>
      <c r="G844" s="148"/>
      <c r="H844" s="148"/>
      <c r="I844" s="148"/>
      <c r="J844" s="148"/>
      <c r="K844" s="148"/>
      <c r="L844" s="155"/>
      <c r="M844" s="148"/>
      <c r="N844" s="148"/>
      <c r="O844" s="148"/>
      <c r="P844" s="148"/>
      <c r="Q844" s="148"/>
      <c r="R844" s="148"/>
      <c r="S844" s="148"/>
      <c r="T844" s="148"/>
      <c r="U844" s="148"/>
      <c r="V844" s="148"/>
      <c r="W844" s="148"/>
      <c r="X844" s="148"/>
      <c r="Y844" s="148"/>
      <c r="Z844" s="148"/>
    </row>
    <row r="845" spans="1:26" ht="17.25" x14ac:dyDescent="0.4">
      <c r="A845" s="148"/>
      <c r="B845" s="148"/>
      <c r="C845" s="148"/>
      <c r="D845" s="148"/>
      <c r="E845" s="148"/>
      <c r="F845" s="148"/>
      <c r="G845" s="148"/>
      <c r="H845" s="148"/>
      <c r="I845" s="148"/>
      <c r="J845" s="148"/>
      <c r="K845" s="148"/>
      <c r="L845" s="155"/>
      <c r="M845" s="148"/>
      <c r="N845" s="148"/>
      <c r="O845" s="148"/>
      <c r="P845" s="148"/>
      <c r="Q845" s="148"/>
      <c r="R845" s="148"/>
      <c r="S845" s="148"/>
      <c r="T845" s="148"/>
      <c r="U845" s="148"/>
      <c r="V845" s="148"/>
      <c r="W845" s="148"/>
      <c r="X845" s="148"/>
      <c r="Y845" s="148"/>
      <c r="Z845" s="148"/>
    </row>
    <row r="846" spans="1:26" ht="17.25" x14ac:dyDescent="0.4">
      <c r="A846" s="148"/>
      <c r="B846" s="148"/>
      <c r="C846" s="148"/>
      <c r="D846" s="148"/>
      <c r="E846" s="148"/>
      <c r="F846" s="148"/>
      <c r="G846" s="148"/>
      <c r="H846" s="148"/>
      <c r="I846" s="148"/>
      <c r="J846" s="148"/>
      <c r="K846" s="148"/>
      <c r="L846" s="155"/>
      <c r="M846" s="148"/>
      <c r="N846" s="148"/>
      <c r="O846" s="148"/>
      <c r="P846" s="148"/>
      <c r="Q846" s="148"/>
      <c r="R846" s="148"/>
      <c r="S846" s="148"/>
      <c r="T846" s="148"/>
      <c r="U846" s="148"/>
      <c r="V846" s="148"/>
      <c r="W846" s="148"/>
      <c r="X846" s="148"/>
      <c r="Y846" s="148"/>
      <c r="Z846" s="148"/>
    </row>
    <row r="847" spans="1:26" ht="17.25" x14ac:dyDescent="0.4">
      <c r="A847" s="148"/>
      <c r="B847" s="148"/>
      <c r="C847" s="148"/>
      <c r="D847" s="148"/>
      <c r="E847" s="148"/>
      <c r="F847" s="148"/>
      <c r="G847" s="148"/>
      <c r="H847" s="148"/>
      <c r="I847" s="148"/>
      <c r="J847" s="148"/>
      <c r="K847" s="148"/>
      <c r="L847" s="155"/>
      <c r="M847" s="148"/>
      <c r="N847" s="148"/>
      <c r="O847" s="148"/>
      <c r="P847" s="148"/>
      <c r="Q847" s="148"/>
      <c r="R847" s="148"/>
      <c r="S847" s="148"/>
      <c r="T847" s="148"/>
      <c r="U847" s="148"/>
      <c r="V847" s="148"/>
      <c r="W847" s="148"/>
      <c r="X847" s="148"/>
      <c r="Y847" s="148"/>
      <c r="Z847" s="148"/>
    </row>
    <row r="848" spans="1:26" ht="17.25" x14ac:dyDescent="0.4">
      <c r="A848" s="148"/>
      <c r="B848" s="148"/>
      <c r="C848" s="148"/>
      <c r="D848" s="148"/>
      <c r="E848" s="148"/>
      <c r="F848" s="148"/>
      <c r="G848" s="148"/>
      <c r="H848" s="148"/>
      <c r="I848" s="148"/>
      <c r="J848" s="148"/>
      <c r="K848" s="148"/>
      <c r="L848" s="155"/>
      <c r="M848" s="148"/>
      <c r="N848" s="148"/>
      <c r="O848" s="148"/>
      <c r="P848" s="148"/>
      <c r="Q848" s="148"/>
      <c r="R848" s="148"/>
      <c r="S848" s="148"/>
      <c r="T848" s="148"/>
      <c r="U848" s="148"/>
      <c r="V848" s="148"/>
      <c r="W848" s="148"/>
      <c r="X848" s="148"/>
      <c r="Y848" s="148"/>
      <c r="Z848" s="148"/>
    </row>
    <row r="849" spans="1:26" ht="17.25" x14ac:dyDescent="0.4">
      <c r="A849" s="148"/>
      <c r="B849" s="148"/>
      <c r="C849" s="148"/>
      <c r="D849" s="148"/>
      <c r="E849" s="148"/>
      <c r="F849" s="148"/>
      <c r="G849" s="148"/>
      <c r="H849" s="148"/>
      <c r="I849" s="148"/>
      <c r="J849" s="148"/>
      <c r="K849" s="148"/>
      <c r="L849" s="155"/>
      <c r="M849" s="148"/>
      <c r="N849" s="148"/>
      <c r="O849" s="148"/>
      <c r="P849" s="148"/>
      <c r="Q849" s="148"/>
      <c r="R849" s="148"/>
      <c r="S849" s="148"/>
      <c r="T849" s="148"/>
      <c r="U849" s="148"/>
      <c r="V849" s="148"/>
      <c r="W849" s="148"/>
      <c r="X849" s="148"/>
      <c r="Y849" s="148"/>
      <c r="Z849" s="148"/>
    </row>
    <row r="850" spans="1:26" ht="17.25" x14ac:dyDescent="0.4">
      <c r="A850" s="148"/>
      <c r="B850" s="148"/>
      <c r="C850" s="148"/>
      <c r="D850" s="148"/>
      <c r="E850" s="148"/>
      <c r="F850" s="148"/>
      <c r="G850" s="148"/>
      <c r="H850" s="148"/>
      <c r="I850" s="148"/>
      <c r="J850" s="148"/>
      <c r="K850" s="148"/>
      <c r="L850" s="155"/>
      <c r="M850" s="148"/>
      <c r="N850" s="148"/>
      <c r="O850" s="148"/>
      <c r="P850" s="148"/>
      <c r="Q850" s="148"/>
      <c r="R850" s="148"/>
      <c r="S850" s="148"/>
      <c r="T850" s="148"/>
      <c r="U850" s="148"/>
      <c r="V850" s="148"/>
      <c r="W850" s="148"/>
      <c r="X850" s="148"/>
      <c r="Y850" s="148"/>
      <c r="Z850" s="148"/>
    </row>
    <row r="851" spans="1:26" ht="17.25" x14ac:dyDescent="0.4">
      <c r="A851" s="148"/>
      <c r="B851" s="148"/>
      <c r="C851" s="148"/>
      <c r="D851" s="148"/>
      <c r="E851" s="148"/>
      <c r="F851" s="148"/>
      <c r="G851" s="148"/>
      <c r="H851" s="148"/>
      <c r="I851" s="148"/>
      <c r="J851" s="148"/>
      <c r="K851" s="148"/>
      <c r="L851" s="155"/>
      <c r="M851" s="148"/>
      <c r="N851" s="148"/>
      <c r="O851" s="148"/>
      <c r="P851" s="148"/>
      <c r="Q851" s="148"/>
      <c r="R851" s="148"/>
      <c r="S851" s="148"/>
      <c r="T851" s="148"/>
      <c r="U851" s="148"/>
      <c r="V851" s="148"/>
      <c r="W851" s="148"/>
      <c r="X851" s="148"/>
      <c r="Y851" s="148"/>
      <c r="Z851" s="148"/>
    </row>
    <row r="852" spans="1:26" ht="17.25" x14ac:dyDescent="0.4">
      <c r="A852" s="148"/>
      <c r="B852" s="148"/>
      <c r="C852" s="148"/>
      <c r="D852" s="148"/>
      <c r="E852" s="148"/>
      <c r="F852" s="148"/>
      <c r="G852" s="148"/>
      <c r="H852" s="148"/>
      <c r="I852" s="148"/>
      <c r="J852" s="148"/>
      <c r="K852" s="148"/>
      <c r="L852" s="155"/>
      <c r="M852" s="148"/>
      <c r="N852" s="148"/>
      <c r="O852" s="148"/>
      <c r="P852" s="148"/>
      <c r="Q852" s="148"/>
      <c r="R852" s="148"/>
      <c r="S852" s="148"/>
      <c r="T852" s="148"/>
      <c r="U852" s="148"/>
      <c r="V852" s="148"/>
      <c r="W852" s="148"/>
      <c r="X852" s="148"/>
      <c r="Y852" s="148"/>
      <c r="Z852" s="148"/>
    </row>
    <row r="853" spans="1:26" ht="17.25" x14ac:dyDescent="0.4">
      <c r="A853" s="148"/>
      <c r="B853" s="148"/>
      <c r="C853" s="148"/>
      <c r="D853" s="148"/>
      <c r="E853" s="148"/>
      <c r="F853" s="148"/>
      <c r="G853" s="148"/>
      <c r="H853" s="148"/>
      <c r="I853" s="148"/>
      <c r="J853" s="148"/>
      <c r="K853" s="148"/>
      <c r="L853" s="155"/>
      <c r="M853" s="148"/>
      <c r="N853" s="148"/>
      <c r="O853" s="148"/>
      <c r="P853" s="148"/>
      <c r="Q853" s="148"/>
      <c r="R853" s="148"/>
      <c r="S853" s="148"/>
      <c r="T853" s="148"/>
      <c r="U853" s="148"/>
      <c r="V853" s="148"/>
      <c r="W853" s="148"/>
      <c r="X853" s="148"/>
      <c r="Y853" s="148"/>
      <c r="Z853" s="148"/>
    </row>
    <row r="854" spans="1:26" ht="17.25" x14ac:dyDescent="0.4">
      <c r="A854" s="148"/>
      <c r="B854" s="148"/>
      <c r="C854" s="148"/>
      <c r="D854" s="148"/>
      <c r="E854" s="148"/>
      <c r="F854" s="148"/>
      <c r="G854" s="148"/>
      <c r="H854" s="148"/>
      <c r="I854" s="148"/>
      <c r="J854" s="148"/>
      <c r="K854" s="148"/>
      <c r="L854" s="155"/>
      <c r="M854" s="148"/>
      <c r="N854" s="148"/>
      <c r="O854" s="148"/>
      <c r="P854" s="148"/>
      <c r="Q854" s="148"/>
      <c r="R854" s="148"/>
      <c r="S854" s="148"/>
      <c r="T854" s="148"/>
      <c r="U854" s="148"/>
      <c r="V854" s="148"/>
      <c r="W854" s="148"/>
      <c r="X854" s="148"/>
      <c r="Y854" s="148"/>
      <c r="Z854" s="148"/>
    </row>
    <row r="855" spans="1:26" ht="17.25" x14ac:dyDescent="0.4">
      <c r="A855" s="148"/>
      <c r="B855" s="148"/>
      <c r="C855" s="148"/>
      <c r="D855" s="148"/>
      <c r="E855" s="148"/>
      <c r="F855" s="148"/>
      <c r="G855" s="148"/>
      <c r="H855" s="148"/>
      <c r="I855" s="148"/>
      <c r="J855" s="148"/>
      <c r="K855" s="148"/>
      <c r="L855" s="155"/>
      <c r="M855" s="148"/>
      <c r="N855" s="148"/>
      <c r="O855" s="148"/>
      <c r="P855" s="148"/>
      <c r="Q855" s="148"/>
      <c r="R855" s="148"/>
      <c r="S855" s="148"/>
      <c r="T855" s="148"/>
      <c r="U855" s="148"/>
      <c r="V855" s="148"/>
      <c r="W855" s="148"/>
      <c r="X855" s="148"/>
      <c r="Y855" s="148"/>
      <c r="Z855" s="148"/>
    </row>
    <row r="856" spans="1:26" ht="17.25" x14ac:dyDescent="0.4">
      <c r="A856" s="148"/>
      <c r="B856" s="148"/>
      <c r="C856" s="148"/>
      <c r="D856" s="148"/>
      <c r="E856" s="148"/>
      <c r="F856" s="148"/>
      <c r="G856" s="148"/>
      <c r="H856" s="148"/>
      <c r="I856" s="148"/>
      <c r="J856" s="148"/>
      <c r="K856" s="148"/>
      <c r="L856" s="155"/>
      <c r="M856" s="148"/>
      <c r="N856" s="148"/>
      <c r="O856" s="148"/>
      <c r="P856" s="148"/>
      <c r="Q856" s="148"/>
      <c r="R856" s="148"/>
      <c r="S856" s="148"/>
      <c r="T856" s="148"/>
      <c r="U856" s="148"/>
      <c r="V856" s="148"/>
      <c r="W856" s="148"/>
      <c r="X856" s="148"/>
      <c r="Y856" s="148"/>
      <c r="Z856" s="148"/>
    </row>
    <row r="857" spans="1:26" ht="17.25" x14ac:dyDescent="0.4">
      <c r="A857" s="148"/>
      <c r="B857" s="148"/>
      <c r="C857" s="148"/>
      <c r="D857" s="148"/>
      <c r="E857" s="148"/>
      <c r="F857" s="148"/>
      <c r="G857" s="148"/>
      <c r="H857" s="148"/>
      <c r="I857" s="148"/>
      <c r="J857" s="148"/>
      <c r="K857" s="148"/>
      <c r="L857" s="155"/>
      <c r="M857" s="148"/>
      <c r="N857" s="148"/>
      <c r="O857" s="148"/>
      <c r="P857" s="148"/>
      <c r="Q857" s="148"/>
      <c r="R857" s="148"/>
      <c r="S857" s="148"/>
      <c r="T857" s="148"/>
      <c r="U857" s="148"/>
      <c r="V857" s="148"/>
      <c r="W857" s="148"/>
      <c r="X857" s="148"/>
      <c r="Y857" s="148"/>
      <c r="Z857" s="148"/>
    </row>
    <row r="858" spans="1:26" ht="17.25" x14ac:dyDescent="0.4">
      <c r="A858" s="148"/>
      <c r="B858" s="148"/>
      <c r="C858" s="148"/>
      <c r="D858" s="148"/>
      <c r="E858" s="148"/>
      <c r="F858" s="148"/>
      <c r="G858" s="148"/>
      <c r="H858" s="148"/>
      <c r="I858" s="148"/>
      <c r="J858" s="148"/>
      <c r="K858" s="148"/>
      <c r="L858" s="155"/>
      <c r="M858" s="148"/>
      <c r="N858" s="148"/>
      <c r="O858" s="148"/>
      <c r="P858" s="148"/>
      <c r="Q858" s="148"/>
      <c r="R858" s="148"/>
      <c r="S858" s="148"/>
      <c r="T858" s="148"/>
      <c r="U858" s="148"/>
      <c r="V858" s="148"/>
      <c r="W858" s="148"/>
      <c r="X858" s="148"/>
      <c r="Y858" s="148"/>
      <c r="Z858" s="148"/>
    </row>
    <row r="859" spans="1:26" ht="17.25" x14ac:dyDescent="0.4">
      <c r="A859" s="148"/>
      <c r="B859" s="148"/>
      <c r="C859" s="148"/>
      <c r="D859" s="148"/>
      <c r="E859" s="148"/>
      <c r="F859" s="148"/>
      <c r="G859" s="148"/>
      <c r="H859" s="148"/>
      <c r="I859" s="148"/>
      <c r="J859" s="148"/>
      <c r="K859" s="148"/>
      <c r="L859" s="155"/>
      <c r="M859" s="148"/>
      <c r="N859" s="148"/>
      <c r="O859" s="148"/>
      <c r="P859" s="148"/>
      <c r="Q859" s="148"/>
      <c r="R859" s="148"/>
      <c r="S859" s="148"/>
      <c r="T859" s="148"/>
      <c r="U859" s="148"/>
      <c r="V859" s="148"/>
      <c r="W859" s="148"/>
      <c r="X859" s="148"/>
      <c r="Y859" s="148"/>
      <c r="Z859" s="148"/>
    </row>
    <row r="860" spans="1:26" ht="17.25" x14ac:dyDescent="0.4">
      <c r="A860" s="148"/>
      <c r="B860" s="148"/>
      <c r="C860" s="148"/>
      <c r="D860" s="148"/>
      <c r="E860" s="148"/>
      <c r="F860" s="148"/>
      <c r="G860" s="148"/>
      <c r="H860" s="148"/>
      <c r="I860" s="148"/>
      <c r="J860" s="148"/>
      <c r="K860" s="148"/>
      <c r="L860" s="155"/>
      <c r="M860" s="148"/>
      <c r="N860" s="148"/>
      <c r="O860" s="148"/>
      <c r="P860" s="148"/>
      <c r="Q860" s="148"/>
      <c r="R860" s="148"/>
      <c r="S860" s="148"/>
      <c r="T860" s="148"/>
      <c r="U860" s="148"/>
      <c r="V860" s="148"/>
      <c r="W860" s="148"/>
      <c r="X860" s="148"/>
      <c r="Y860" s="148"/>
      <c r="Z860" s="148"/>
    </row>
    <row r="861" spans="1:26" ht="17.25" x14ac:dyDescent="0.4">
      <c r="A861" s="148"/>
      <c r="B861" s="148"/>
      <c r="C861" s="148"/>
      <c r="D861" s="148"/>
      <c r="E861" s="148"/>
      <c r="F861" s="148"/>
      <c r="G861" s="148"/>
      <c r="H861" s="148"/>
      <c r="I861" s="148"/>
      <c r="J861" s="148"/>
      <c r="K861" s="148"/>
      <c r="L861" s="155"/>
      <c r="M861" s="148"/>
      <c r="N861" s="148"/>
      <c r="O861" s="148"/>
      <c r="P861" s="148"/>
      <c r="Q861" s="148"/>
      <c r="R861" s="148"/>
      <c r="S861" s="148"/>
      <c r="T861" s="148"/>
      <c r="U861" s="148"/>
      <c r="V861" s="148"/>
      <c r="W861" s="148"/>
      <c r="X861" s="148"/>
      <c r="Y861" s="148"/>
      <c r="Z861" s="148"/>
    </row>
    <row r="862" spans="1:26" ht="17.25" x14ac:dyDescent="0.4">
      <c r="A862" s="148"/>
      <c r="B862" s="148"/>
      <c r="C862" s="148"/>
      <c r="D862" s="148"/>
      <c r="E862" s="148"/>
      <c r="F862" s="148"/>
      <c r="G862" s="148"/>
      <c r="H862" s="148"/>
      <c r="I862" s="148"/>
      <c r="J862" s="148"/>
      <c r="K862" s="148"/>
      <c r="L862" s="155"/>
      <c r="M862" s="148"/>
      <c r="N862" s="148"/>
      <c r="O862" s="148"/>
      <c r="P862" s="148"/>
      <c r="Q862" s="148"/>
      <c r="R862" s="148"/>
      <c r="S862" s="148"/>
      <c r="T862" s="148"/>
      <c r="U862" s="148"/>
      <c r="V862" s="148"/>
      <c r="W862" s="148"/>
      <c r="X862" s="148"/>
      <c r="Y862" s="148"/>
      <c r="Z862" s="148"/>
    </row>
    <row r="863" spans="1:26" ht="17.25" x14ac:dyDescent="0.4">
      <c r="A863" s="148"/>
      <c r="B863" s="148"/>
      <c r="C863" s="148"/>
      <c r="D863" s="148"/>
      <c r="E863" s="148"/>
      <c r="F863" s="148"/>
      <c r="G863" s="148"/>
      <c r="H863" s="148"/>
      <c r="I863" s="148"/>
      <c r="J863" s="148"/>
      <c r="K863" s="148"/>
      <c r="L863" s="155"/>
      <c r="M863" s="148"/>
      <c r="N863" s="148"/>
      <c r="O863" s="148"/>
      <c r="P863" s="148"/>
      <c r="Q863" s="148"/>
      <c r="R863" s="148"/>
      <c r="S863" s="148"/>
      <c r="T863" s="148"/>
      <c r="U863" s="148"/>
      <c r="V863" s="148"/>
      <c r="W863" s="148"/>
      <c r="X863" s="148"/>
      <c r="Y863" s="148"/>
      <c r="Z863" s="148"/>
    </row>
    <row r="864" spans="1:26" ht="17.25" x14ac:dyDescent="0.4">
      <c r="A864" s="148"/>
      <c r="B864" s="148"/>
      <c r="C864" s="148"/>
      <c r="D864" s="148"/>
      <c r="E864" s="148"/>
      <c r="F864" s="148"/>
      <c r="G864" s="148"/>
      <c r="H864" s="148"/>
      <c r="I864" s="148"/>
      <c r="J864" s="148"/>
      <c r="K864" s="148"/>
      <c r="L864" s="155"/>
      <c r="M864" s="148"/>
      <c r="N864" s="148"/>
      <c r="O864" s="148"/>
      <c r="P864" s="148"/>
      <c r="Q864" s="148"/>
      <c r="R864" s="148"/>
      <c r="S864" s="148"/>
      <c r="T864" s="148"/>
      <c r="U864" s="148"/>
      <c r="V864" s="148"/>
      <c r="W864" s="148"/>
      <c r="X864" s="148"/>
      <c r="Y864" s="148"/>
      <c r="Z864" s="148"/>
    </row>
    <row r="865" spans="1:26" ht="17.25" x14ac:dyDescent="0.4">
      <c r="A865" s="148"/>
      <c r="B865" s="148"/>
      <c r="C865" s="148"/>
      <c r="D865" s="148"/>
      <c r="E865" s="148"/>
      <c r="F865" s="148"/>
      <c r="G865" s="148"/>
      <c r="H865" s="148"/>
      <c r="I865" s="148"/>
      <c r="J865" s="148"/>
      <c r="K865" s="148"/>
      <c r="L865" s="155"/>
      <c r="M865" s="148"/>
      <c r="N865" s="148"/>
      <c r="O865" s="148"/>
      <c r="P865" s="148"/>
      <c r="Q865" s="148"/>
      <c r="R865" s="148"/>
      <c r="S865" s="148"/>
      <c r="T865" s="148"/>
      <c r="U865" s="148"/>
      <c r="V865" s="148"/>
      <c r="W865" s="148"/>
      <c r="X865" s="148"/>
      <c r="Y865" s="148"/>
      <c r="Z865" s="148"/>
    </row>
    <row r="866" spans="1:26" ht="17.25" x14ac:dyDescent="0.4">
      <c r="A866" s="148"/>
      <c r="B866" s="148"/>
      <c r="C866" s="148"/>
      <c r="D866" s="148"/>
      <c r="E866" s="148"/>
      <c r="F866" s="148"/>
      <c r="G866" s="148"/>
      <c r="H866" s="148"/>
      <c r="I866" s="148"/>
      <c r="J866" s="148"/>
      <c r="K866" s="148"/>
      <c r="L866" s="155"/>
      <c r="M866" s="148"/>
      <c r="N866" s="148"/>
      <c r="O866" s="148"/>
      <c r="P866" s="148"/>
      <c r="Q866" s="148"/>
      <c r="R866" s="148"/>
      <c r="S866" s="148"/>
      <c r="T866" s="148"/>
      <c r="U866" s="148"/>
      <c r="V866" s="148"/>
      <c r="W866" s="148"/>
      <c r="X866" s="148"/>
      <c r="Y866" s="148"/>
      <c r="Z866" s="148"/>
    </row>
    <row r="867" spans="1:26" ht="17.25" x14ac:dyDescent="0.4">
      <c r="A867" s="148"/>
      <c r="B867" s="148"/>
      <c r="C867" s="148"/>
      <c r="D867" s="148"/>
      <c r="E867" s="148"/>
      <c r="F867" s="148"/>
      <c r="G867" s="148"/>
      <c r="H867" s="148"/>
      <c r="I867" s="148"/>
      <c r="J867" s="148"/>
      <c r="K867" s="148"/>
      <c r="L867" s="155"/>
      <c r="M867" s="148"/>
      <c r="N867" s="148"/>
      <c r="O867" s="148"/>
      <c r="P867" s="148"/>
      <c r="Q867" s="148"/>
      <c r="R867" s="148"/>
      <c r="S867" s="148"/>
      <c r="T867" s="148"/>
      <c r="U867" s="148"/>
      <c r="V867" s="148"/>
      <c r="W867" s="148"/>
      <c r="X867" s="148"/>
      <c r="Y867" s="148"/>
      <c r="Z867" s="148"/>
    </row>
    <row r="868" spans="1:26" ht="17.25" x14ac:dyDescent="0.4">
      <c r="A868" s="148"/>
      <c r="B868" s="148"/>
      <c r="C868" s="148"/>
      <c r="D868" s="148"/>
      <c r="E868" s="148"/>
      <c r="F868" s="148"/>
      <c r="G868" s="148"/>
      <c r="H868" s="148"/>
      <c r="I868" s="148"/>
      <c r="J868" s="148"/>
      <c r="K868" s="148"/>
      <c r="L868" s="155"/>
      <c r="M868" s="148"/>
      <c r="N868" s="148"/>
      <c r="O868" s="148"/>
      <c r="P868" s="148"/>
      <c r="Q868" s="148"/>
      <c r="R868" s="148"/>
      <c r="S868" s="148"/>
      <c r="T868" s="148"/>
      <c r="U868" s="148"/>
      <c r="V868" s="148"/>
      <c r="W868" s="148"/>
      <c r="X868" s="148"/>
      <c r="Y868" s="148"/>
      <c r="Z868" s="148"/>
    </row>
    <row r="869" spans="1:26" ht="17.25" x14ac:dyDescent="0.4">
      <c r="A869" s="148"/>
      <c r="B869" s="148"/>
      <c r="C869" s="148"/>
      <c r="D869" s="148"/>
      <c r="E869" s="148"/>
      <c r="F869" s="148"/>
      <c r="G869" s="148"/>
      <c r="H869" s="148"/>
      <c r="I869" s="148"/>
      <c r="J869" s="148"/>
      <c r="K869" s="148"/>
      <c r="L869" s="155"/>
      <c r="M869" s="148"/>
      <c r="N869" s="148"/>
      <c r="O869" s="148"/>
      <c r="P869" s="148"/>
      <c r="Q869" s="148"/>
      <c r="R869" s="148"/>
      <c r="S869" s="148"/>
      <c r="T869" s="148"/>
      <c r="U869" s="148"/>
      <c r="V869" s="148"/>
      <c r="W869" s="148"/>
      <c r="X869" s="148"/>
      <c r="Y869" s="148"/>
      <c r="Z869" s="148"/>
    </row>
    <row r="870" spans="1:26" ht="17.25" x14ac:dyDescent="0.4">
      <c r="A870" s="148"/>
      <c r="B870" s="148"/>
      <c r="C870" s="148"/>
      <c r="D870" s="148"/>
      <c r="E870" s="148"/>
      <c r="F870" s="148"/>
      <c r="G870" s="148"/>
      <c r="H870" s="148"/>
      <c r="I870" s="148"/>
      <c r="J870" s="148"/>
      <c r="K870" s="148"/>
      <c r="L870" s="155"/>
      <c r="M870" s="148"/>
      <c r="N870" s="148"/>
      <c r="O870" s="148"/>
      <c r="P870" s="148"/>
      <c r="Q870" s="148"/>
      <c r="R870" s="148"/>
      <c r="S870" s="148"/>
      <c r="T870" s="148"/>
      <c r="U870" s="148"/>
      <c r="V870" s="148"/>
      <c r="W870" s="148"/>
      <c r="X870" s="148"/>
      <c r="Y870" s="148"/>
      <c r="Z870" s="148"/>
    </row>
    <row r="871" spans="1:26" ht="17.25" x14ac:dyDescent="0.4">
      <c r="A871" s="148"/>
      <c r="B871" s="148"/>
      <c r="C871" s="148"/>
      <c r="D871" s="148"/>
      <c r="E871" s="148"/>
      <c r="F871" s="148"/>
      <c r="G871" s="148"/>
      <c r="H871" s="148"/>
      <c r="I871" s="148"/>
      <c r="J871" s="148"/>
      <c r="K871" s="148"/>
      <c r="L871" s="155"/>
      <c r="M871" s="148"/>
      <c r="N871" s="148"/>
      <c r="O871" s="148"/>
      <c r="P871" s="148"/>
      <c r="Q871" s="148"/>
      <c r="R871" s="148"/>
      <c r="S871" s="148"/>
      <c r="T871" s="148"/>
      <c r="U871" s="148"/>
      <c r="V871" s="148"/>
      <c r="W871" s="148"/>
      <c r="X871" s="148"/>
      <c r="Y871" s="148"/>
      <c r="Z871" s="148"/>
    </row>
    <row r="872" spans="1:26" ht="17.25" x14ac:dyDescent="0.4">
      <c r="A872" s="148"/>
      <c r="B872" s="148"/>
      <c r="C872" s="148"/>
      <c r="D872" s="148"/>
      <c r="E872" s="148"/>
      <c r="F872" s="148"/>
      <c r="G872" s="148"/>
      <c r="H872" s="148"/>
      <c r="I872" s="148"/>
      <c r="J872" s="148"/>
      <c r="K872" s="148"/>
      <c r="L872" s="155"/>
      <c r="M872" s="148"/>
      <c r="N872" s="148"/>
      <c r="O872" s="148"/>
      <c r="P872" s="148"/>
      <c r="Q872" s="148"/>
      <c r="R872" s="148"/>
      <c r="S872" s="148"/>
      <c r="T872" s="148"/>
      <c r="U872" s="148"/>
      <c r="V872" s="148"/>
      <c r="W872" s="148"/>
      <c r="X872" s="148"/>
      <c r="Y872" s="148"/>
      <c r="Z872" s="148"/>
    </row>
    <row r="873" spans="1:26" ht="17.25" x14ac:dyDescent="0.4">
      <c r="A873" s="148"/>
      <c r="B873" s="148"/>
      <c r="C873" s="148"/>
      <c r="D873" s="148"/>
      <c r="E873" s="148"/>
      <c r="F873" s="148"/>
      <c r="G873" s="148"/>
      <c r="H873" s="148"/>
      <c r="I873" s="148"/>
      <c r="J873" s="148"/>
      <c r="K873" s="148"/>
      <c r="L873" s="155"/>
      <c r="M873" s="148"/>
      <c r="N873" s="148"/>
      <c r="O873" s="148"/>
      <c r="P873" s="148"/>
      <c r="Q873" s="148"/>
      <c r="R873" s="148"/>
      <c r="S873" s="148"/>
      <c r="T873" s="148"/>
      <c r="U873" s="148"/>
      <c r="V873" s="148"/>
      <c r="W873" s="148"/>
      <c r="X873" s="148"/>
      <c r="Y873" s="148"/>
      <c r="Z873" s="148"/>
    </row>
    <row r="874" spans="1:26" ht="17.25" x14ac:dyDescent="0.4">
      <c r="A874" s="148"/>
      <c r="B874" s="148"/>
      <c r="C874" s="148"/>
      <c r="D874" s="148"/>
      <c r="E874" s="148"/>
      <c r="F874" s="148"/>
      <c r="G874" s="148"/>
      <c r="H874" s="148"/>
      <c r="I874" s="148"/>
      <c r="J874" s="148"/>
      <c r="K874" s="148"/>
      <c r="L874" s="155"/>
      <c r="M874" s="148"/>
      <c r="N874" s="148"/>
      <c r="O874" s="148"/>
      <c r="P874" s="148"/>
      <c r="Q874" s="148"/>
      <c r="R874" s="148"/>
      <c r="S874" s="148"/>
      <c r="T874" s="148"/>
      <c r="U874" s="148"/>
      <c r="V874" s="148"/>
      <c r="W874" s="148"/>
      <c r="X874" s="148"/>
      <c r="Y874" s="148"/>
      <c r="Z874" s="148"/>
    </row>
    <row r="875" spans="1:26" ht="17.25" x14ac:dyDescent="0.4">
      <c r="A875" s="148"/>
      <c r="B875" s="148"/>
      <c r="C875" s="148"/>
      <c r="D875" s="148"/>
      <c r="E875" s="148"/>
      <c r="F875" s="148"/>
      <c r="G875" s="148"/>
      <c r="H875" s="148"/>
      <c r="I875" s="148"/>
      <c r="J875" s="148"/>
      <c r="K875" s="148"/>
      <c r="L875" s="155"/>
      <c r="M875" s="148"/>
      <c r="N875" s="148"/>
      <c r="O875" s="148"/>
      <c r="P875" s="148"/>
      <c r="Q875" s="148"/>
      <c r="R875" s="148"/>
      <c r="S875" s="148"/>
      <c r="T875" s="148"/>
      <c r="U875" s="148"/>
      <c r="V875" s="148"/>
      <c r="W875" s="148"/>
      <c r="X875" s="148"/>
      <c r="Y875" s="148"/>
      <c r="Z875" s="148"/>
    </row>
    <row r="876" spans="1:26" ht="17.25" x14ac:dyDescent="0.4">
      <c r="A876" s="148"/>
      <c r="B876" s="148"/>
      <c r="C876" s="148"/>
      <c r="D876" s="148"/>
      <c r="E876" s="148"/>
      <c r="F876" s="148"/>
      <c r="G876" s="148"/>
      <c r="H876" s="148"/>
      <c r="I876" s="148"/>
      <c r="J876" s="148"/>
      <c r="K876" s="148"/>
      <c r="L876" s="155"/>
      <c r="M876" s="148"/>
      <c r="N876" s="148"/>
      <c r="O876" s="148"/>
      <c r="P876" s="148"/>
      <c r="Q876" s="148"/>
      <c r="R876" s="148"/>
      <c r="S876" s="148"/>
      <c r="T876" s="148"/>
      <c r="U876" s="148"/>
      <c r="V876" s="148"/>
      <c r="W876" s="148"/>
      <c r="X876" s="148"/>
      <c r="Y876" s="148"/>
      <c r="Z876" s="148"/>
    </row>
    <row r="877" spans="1:26" ht="17.25" x14ac:dyDescent="0.4">
      <c r="A877" s="148"/>
      <c r="B877" s="148"/>
      <c r="C877" s="148"/>
      <c r="D877" s="148"/>
      <c r="E877" s="148"/>
      <c r="F877" s="148"/>
      <c r="G877" s="148"/>
      <c r="H877" s="148"/>
      <c r="I877" s="148"/>
      <c r="J877" s="148"/>
      <c r="K877" s="148"/>
      <c r="L877" s="155"/>
      <c r="M877" s="148"/>
      <c r="N877" s="148"/>
      <c r="O877" s="148"/>
      <c r="P877" s="148"/>
      <c r="Q877" s="148"/>
      <c r="R877" s="148"/>
      <c r="S877" s="148"/>
      <c r="T877" s="148"/>
      <c r="U877" s="148"/>
      <c r="V877" s="148"/>
      <c r="W877" s="148"/>
      <c r="X877" s="148"/>
      <c r="Y877" s="148"/>
      <c r="Z877" s="148"/>
    </row>
    <row r="878" spans="1:26" ht="17.25" x14ac:dyDescent="0.4">
      <c r="A878" s="148"/>
      <c r="B878" s="148"/>
      <c r="C878" s="148"/>
      <c r="D878" s="148"/>
      <c r="E878" s="148"/>
      <c r="F878" s="148"/>
      <c r="G878" s="148"/>
      <c r="H878" s="148"/>
      <c r="I878" s="148"/>
      <c r="J878" s="148"/>
      <c r="K878" s="148"/>
      <c r="L878" s="155"/>
      <c r="M878" s="148"/>
      <c r="N878" s="148"/>
      <c r="O878" s="148"/>
      <c r="P878" s="148"/>
      <c r="Q878" s="148"/>
      <c r="R878" s="148"/>
      <c r="S878" s="148"/>
      <c r="T878" s="148"/>
      <c r="U878" s="148"/>
      <c r="V878" s="148"/>
      <c r="W878" s="148"/>
      <c r="X878" s="148"/>
      <c r="Y878" s="148"/>
      <c r="Z878" s="148"/>
    </row>
    <row r="879" spans="1:26" ht="17.25" x14ac:dyDescent="0.4">
      <c r="A879" s="148"/>
      <c r="B879" s="148"/>
      <c r="C879" s="148"/>
      <c r="D879" s="148"/>
      <c r="E879" s="148"/>
      <c r="F879" s="148"/>
      <c r="G879" s="148"/>
      <c r="H879" s="148"/>
      <c r="I879" s="148"/>
      <c r="J879" s="148"/>
      <c r="K879" s="148"/>
      <c r="L879" s="155"/>
      <c r="M879" s="148"/>
      <c r="N879" s="148"/>
      <c r="O879" s="148"/>
      <c r="P879" s="148"/>
      <c r="Q879" s="148"/>
      <c r="R879" s="148"/>
      <c r="S879" s="148"/>
      <c r="T879" s="148"/>
      <c r="U879" s="148"/>
      <c r="V879" s="148"/>
      <c r="W879" s="148"/>
      <c r="X879" s="148"/>
      <c r="Y879" s="148"/>
      <c r="Z879" s="148"/>
    </row>
    <row r="880" spans="1:26" ht="17.25" x14ac:dyDescent="0.4">
      <c r="A880" s="148"/>
      <c r="B880" s="148"/>
      <c r="C880" s="148"/>
      <c r="D880" s="148"/>
      <c r="E880" s="148"/>
      <c r="F880" s="148"/>
      <c r="G880" s="148"/>
      <c r="H880" s="148"/>
      <c r="I880" s="148"/>
      <c r="J880" s="148"/>
      <c r="K880" s="148"/>
      <c r="L880" s="155"/>
      <c r="M880" s="148"/>
      <c r="N880" s="148"/>
      <c r="O880" s="148"/>
      <c r="P880" s="148"/>
      <c r="Q880" s="148"/>
      <c r="R880" s="148"/>
      <c r="S880" s="148"/>
      <c r="T880" s="148"/>
      <c r="U880" s="148"/>
      <c r="V880" s="148"/>
      <c r="W880" s="148"/>
      <c r="X880" s="148"/>
      <c r="Y880" s="148"/>
      <c r="Z880" s="148"/>
    </row>
    <row r="881" spans="1:26" ht="17.25" x14ac:dyDescent="0.4">
      <c r="A881" s="148"/>
      <c r="B881" s="148"/>
      <c r="C881" s="148"/>
      <c r="D881" s="148"/>
      <c r="E881" s="148"/>
      <c r="F881" s="148"/>
      <c r="G881" s="148"/>
      <c r="H881" s="148"/>
      <c r="I881" s="148"/>
      <c r="J881" s="148"/>
      <c r="K881" s="148"/>
      <c r="L881" s="155"/>
      <c r="M881" s="148"/>
      <c r="N881" s="148"/>
      <c r="O881" s="148"/>
      <c r="P881" s="148"/>
      <c r="Q881" s="148"/>
      <c r="R881" s="148"/>
      <c r="S881" s="148"/>
      <c r="T881" s="148"/>
      <c r="U881" s="148"/>
      <c r="V881" s="148"/>
      <c r="W881" s="148"/>
      <c r="X881" s="148"/>
      <c r="Y881" s="148"/>
      <c r="Z881" s="148"/>
    </row>
    <row r="882" spans="1:26" ht="17.25" x14ac:dyDescent="0.4">
      <c r="A882" s="148"/>
      <c r="B882" s="148"/>
      <c r="C882" s="148"/>
      <c r="D882" s="148"/>
      <c r="E882" s="148"/>
      <c r="F882" s="148"/>
      <c r="G882" s="148"/>
      <c r="H882" s="148"/>
      <c r="I882" s="148"/>
      <c r="J882" s="148"/>
      <c r="K882" s="148"/>
      <c r="L882" s="155"/>
      <c r="M882" s="148"/>
      <c r="N882" s="148"/>
      <c r="O882" s="148"/>
      <c r="P882" s="148"/>
      <c r="Q882" s="148"/>
      <c r="R882" s="148"/>
      <c r="S882" s="148"/>
      <c r="T882" s="148"/>
      <c r="U882" s="148"/>
      <c r="V882" s="148"/>
      <c r="W882" s="148"/>
      <c r="X882" s="148"/>
      <c r="Y882" s="148"/>
      <c r="Z882" s="148"/>
    </row>
    <row r="883" spans="1:26" ht="17.25" x14ac:dyDescent="0.4">
      <c r="A883" s="148"/>
      <c r="B883" s="148"/>
      <c r="C883" s="148"/>
      <c r="D883" s="148"/>
      <c r="E883" s="148"/>
      <c r="F883" s="148"/>
      <c r="G883" s="148"/>
      <c r="H883" s="148"/>
      <c r="I883" s="148"/>
      <c r="J883" s="148"/>
      <c r="K883" s="148"/>
      <c r="L883" s="155"/>
      <c r="M883" s="148"/>
      <c r="N883" s="148"/>
      <c r="O883" s="148"/>
      <c r="P883" s="148"/>
      <c r="Q883" s="148"/>
      <c r="R883" s="148"/>
      <c r="S883" s="148"/>
      <c r="T883" s="148"/>
      <c r="U883" s="148"/>
      <c r="V883" s="148"/>
      <c r="W883" s="148"/>
      <c r="X883" s="148"/>
      <c r="Y883" s="148"/>
      <c r="Z883" s="148"/>
    </row>
    <row r="884" spans="1:26" ht="17.25" x14ac:dyDescent="0.4">
      <c r="A884" s="148"/>
      <c r="B884" s="148"/>
      <c r="C884" s="148"/>
      <c r="D884" s="148"/>
      <c r="E884" s="148"/>
      <c r="F884" s="148"/>
      <c r="G884" s="148"/>
      <c r="H884" s="148"/>
      <c r="I884" s="148"/>
      <c r="J884" s="148"/>
      <c r="K884" s="148"/>
      <c r="L884" s="155"/>
      <c r="M884" s="148"/>
      <c r="N884" s="148"/>
      <c r="O884" s="148"/>
      <c r="P884" s="148"/>
      <c r="Q884" s="148"/>
      <c r="R884" s="148"/>
      <c r="S884" s="148"/>
      <c r="T884" s="148"/>
      <c r="U884" s="148"/>
      <c r="V884" s="148"/>
      <c r="W884" s="148"/>
      <c r="X884" s="148"/>
      <c r="Y884" s="148"/>
      <c r="Z884" s="148"/>
    </row>
    <row r="885" spans="1:26" ht="17.25" x14ac:dyDescent="0.4">
      <c r="A885" s="148"/>
      <c r="B885" s="148"/>
      <c r="C885" s="148"/>
      <c r="D885" s="148"/>
      <c r="E885" s="148"/>
      <c r="F885" s="148"/>
      <c r="G885" s="148"/>
      <c r="H885" s="148"/>
      <c r="I885" s="148"/>
      <c r="J885" s="148"/>
      <c r="K885" s="148"/>
      <c r="L885" s="155"/>
      <c r="M885" s="148"/>
      <c r="N885" s="148"/>
      <c r="O885" s="148"/>
      <c r="P885" s="148"/>
      <c r="Q885" s="148"/>
      <c r="R885" s="148"/>
      <c r="S885" s="148"/>
      <c r="T885" s="148"/>
      <c r="U885" s="148"/>
      <c r="V885" s="148"/>
      <c r="W885" s="148"/>
      <c r="X885" s="148"/>
      <c r="Y885" s="148"/>
      <c r="Z885" s="148"/>
    </row>
    <row r="886" spans="1:26" ht="17.25" x14ac:dyDescent="0.4">
      <c r="A886" s="148"/>
      <c r="B886" s="148"/>
      <c r="C886" s="148"/>
      <c r="D886" s="148"/>
      <c r="E886" s="148"/>
      <c r="F886" s="148"/>
      <c r="G886" s="148"/>
      <c r="H886" s="148"/>
      <c r="I886" s="148"/>
      <c r="J886" s="148"/>
      <c r="K886" s="148"/>
      <c r="L886" s="155"/>
      <c r="M886" s="148"/>
      <c r="N886" s="148"/>
      <c r="O886" s="148"/>
      <c r="P886" s="148"/>
      <c r="Q886" s="148"/>
      <c r="R886" s="148"/>
      <c r="S886" s="148"/>
      <c r="T886" s="148"/>
      <c r="U886" s="148"/>
      <c r="V886" s="148"/>
      <c r="W886" s="148"/>
      <c r="X886" s="148"/>
      <c r="Y886" s="148"/>
      <c r="Z886" s="148"/>
    </row>
    <row r="887" spans="1:26" ht="17.25" x14ac:dyDescent="0.4">
      <c r="A887" s="148"/>
      <c r="B887" s="148"/>
      <c r="C887" s="148"/>
      <c r="D887" s="148"/>
      <c r="E887" s="148"/>
      <c r="F887" s="148"/>
      <c r="G887" s="148"/>
      <c r="H887" s="148"/>
      <c r="I887" s="148"/>
      <c r="J887" s="148"/>
      <c r="K887" s="148"/>
      <c r="L887" s="155"/>
      <c r="M887" s="148"/>
      <c r="N887" s="148"/>
      <c r="O887" s="148"/>
      <c r="P887" s="148"/>
      <c r="Q887" s="148"/>
      <c r="R887" s="148"/>
      <c r="S887" s="148"/>
      <c r="T887" s="148"/>
      <c r="U887" s="148"/>
      <c r="V887" s="148"/>
      <c r="W887" s="148"/>
      <c r="X887" s="148"/>
      <c r="Y887" s="148"/>
      <c r="Z887" s="148"/>
    </row>
    <row r="888" spans="1:26" ht="17.25" x14ac:dyDescent="0.4">
      <c r="A888" s="148"/>
      <c r="B888" s="148"/>
      <c r="C888" s="148"/>
      <c r="D888" s="148"/>
      <c r="E888" s="148"/>
      <c r="F888" s="148"/>
      <c r="G888" s="148"/>
      <c r="H888" s="148"/>
      <c r="I888" s="148"/>
      <c r="J888" s="148"/>
      <c r="K888" s="148"/>
      <c r="L888" s="155"/>
      <c r="M888" s="148"/>
      <c r="N888" s="148"/>
      <c r="O888" s="148"/>
      <c r="P888" s="148"/>
      <c r="Q888" s="148"/>
      <c r="R888" s="148"/>
      <c r="S888" s="148"/>
      <c r="T888" s="148"/>
      <c r="U888" s="148"/>
      <c r="V888" s="148"/>
      <c r="W888" s="148"/>
      <c r="X888" s="148"/>
      <c r="Y888" s="148"/>
      <c r="Z888" s="148"/>
    </row>
    <row r="889" spans="1:26" ht="17.25" x14ac:dyDescent="0.4">
      <c r="A889" s="148"/>
      <c r="B889" s="148"/>
      <c r="C889" s="148"/>
      <c r="D889" s="148"/>
      <c r="E889" s="148"/>
      <c r="F889" s="148"/>
      <c r="G889" s="148"/>
      <c r="H889" s="148"/>
      <c r="I889" s="148"/>
      <c r="J889" s="148"/>
      <c r="K889" s="148"/>
      <c r="L889" s="155"/>
      <c r="M889" s="148"/>
      <c r="N889" s="148"/>
      <c r="O889" s="148"/>
      <c r="P889" s="148"/>
      <c r="Q889" s="148"/>
      <c r="R889" s="148"/>
      <c r="S889" s="148"/>
      <c r="T889" s="148"/>
      <c r="U889" s="148"/>
      <c r="V889" s="148"/>
      <c r="W889" s="148"/>
      <c r="X889" s="148"/>
      <c r="Y889" s="148"/>
      <c r="Z889" s="148"/>
    </row>
    <row r="890" spans="1:26" ht="17.25" x14ac:dyDescent="0.4">
      <c r="A890" s="148"/>
      <c r="B890" s="148"/>
      <c r="C890" s="148"/>
      <c r="D890" s="148"/>
      <c r="E890" s="148"/>
      <c r="F890" s="148"/>
      <c r="G890" s="148"/>
      <c r="H890" s="148"/>
      <c r="I890" s="148"/>
      <c r="J890" s="148"/>
      <c r="K890" s="148"/>
      <c r="L890" s="155"/>
      <c r="M890" s="148"/>
      <c r="N890" s="148"/>
      <c r="O890" s="148"/>
      <c r="P890" s="148"/>
      <c r="Q890" s="148"/>
      <c r="R890" s="148"/>
      <c r="S890" s="148"/>
      <c r="T890" s="148"/>
      <c r="U890" s="148"/>
      <c r="V890" s="148"/>
      <c r="W890" s="148"/>
      <c r="X890" s="148"/>
      <c r="Y890" s="148"/>
      <c r="Z890" s="148"/>
    </row>
    <row r="891" spans="1:26" ht="17.25" x14ac:dyDescent="0.4">
      <c r="A891" s="148"/>
      <c r="B891" s="148"/>
      <c r="C891" s="148"/>
      <c r="D891" s="148"/>
      <c r="E891" s="148"/>
      <c r="F891" s="148"/>
      <c r="G891" s="148"/>
      <c r="H891" s="148"/>
      <c r="I891" s="148"/>
      <c r="J891" s="148"/>
      <c r="K891" s="148"/>
      <c r="L891" s="155"/>
      <c r="M891" s="148"/>
      <c r="N891" s="148"/>
      <c r="O891" s="148"/>
      <c r="P891" s="148"/>
      <c r="Q891" s="148"/>
      <c r="R891" s="148"/>
      <c r="S891" s="148"/>
      <c r="T891" s="148"/>
      <c r="U891" s="148"/>
      <c r="V891" s="148"/>
      <c r="W891" s="148"/>
      <c r="X891" s="148"/>
      <c r="Y891" s="148"/>
      <c r="Z891" s="148"/>
    </row>
    <row r="892" spans="1:26" ht="17.25" x14ac:dyDescent="0.4">
      <c r="A892" s="148"/>
      <c r="B892" s="148"/>
      <c r="C892" s="148"/>
      <c r="D892" s="148"/>
      <c r="E892" s="148"/>
      <c r="F892" s="148"/>
      <c r="G892" s="148"/>
      <c r="H892" s="148"/>
      <c r="I892" s="148"/>
      <c r="J892" s="148"/>
      <c r="K892" s="148"/>
      <c r="L892" s="155"/>
      <c r="M892" s="148"/>
      <c r="N892" s="148"/>
      <c r="O892" s="148"/>
      <c r="P892" s="148"/>
      <c r="Q892" s="148"/>
      <c r="R892" s="148"/>
      <c r="S892" s="148"/>
      <c r="T892" s="148"/>
      <c r="U892" s="148"/>
      <c r="V892" s="148"/>
      <c r="W892" s="148"/>
      <c r="X892" s="148"/>
      <c r="Y892" s="148"/>
      <c r="Z892" s="148"/>
    </row>
    <row r="893" spans="1:26" ht="17.25" x14ac:dyDescent="0.4">
      <c r="A893" s="148"/>
      <c r="B893" s="148"/>
      <c r="C893" s="148"/>
      <c r="D893" s="148"/>
      <c r="E893" s="148"/>
      <c r="F893" s="148"/>
      <c r="G893" s="148"/>
      <c r="H893" s="148"/>
      <c r="I893" s="148"/>
      <c r="J893" s="148"/>
      <c r="K893" s="148"/>
      <c r="L893" s="155"/>
      <c r="M893" s="148"/>
      <c r="N893" s="148"/>
      <c r="O893" s="148"/>
      <c r="P893" s="148"/>
      <c r="Q893" s="148"/>
      <c r="R893" s="148"/>
      <c r="S893" s="148"/>
      <c r="T893" s="148"/>
      <c r="U893" s="148"/>
      <c r="V893" s="148"/>
      <c r="W893" s="148"/>
      <c r="X893" s="148"/>
      <c r="Y893" s="148"/>
      <c r="Z893" s="148"/>
    </row>
    <row r="894" spans="1:26" ht="17.25" x14ac:dyDescent="0.4">
      <c r="A894" s="148"/>
      <c r="B894" s="148"/>
      <c r="C894" s="148"/>
      <c r="D894" s="148"/>
      <c r="E894" s="148"/>
      <c r="F894" s="148"/>
      <c r="G894" s="148"/>
      <c r="H894" s="148"/>
      <c r="I894" s="148"/>
      <c r="J894" s="148"/>
      <c r="K894" s="148"/>
      <c r="L894" s="155"/>
      <c r="M894" s="148"/>
      <c r="N894" s="148"/>
      <c r="O894" s="148"/>
      <c r="P894" s="148"/>
      <c r="Q894" s="148"/>
      <c r="R894" s="148"/>
      <c r="S894" s="148"/>
      <c r="T894" s="148"/>
      <c r="U894" s="148"/>
      <c r="V894" s="148"/>
      <c r="W894" s="148"/>
      <c r="X894" s="148"/>
      <c r="Y894" s="148"/>
      <c r="Z894" s="148"/>
    </row>
    <row r="895" spans="1:26" ht="17.25" x14ac:dyDescent="0.4">
      <c r="A895" s="148"/>
      <c r="B895" s="148"/>
      <c r="C895" s="148"/>
      <c r="D895" s="148"/>
      <c r="E895" s="148"/>
      <c r="F895" s="148"/>
      <c r="G895" s="148"/>
      <c r="H895" s="148"/>
      <c r="I895" s="148"/>
      <c r="J895" s="148"/>
      <c r="K895" s="148"/>
      <c r="L895" s="155"/>
      <c r="M895" s="148"/>
      <c r="N895" s="148"/>
      <c r="O895" s="148"/>
      <c r="P895" s="148"/>
      <c r="Q895" s="148"/>
      <c r="R895" s="148"/>
      <c r="S895" s="148"/>
      <c r="T895" s="148"/>
      <c r="U895" s="148"/>
      <c r="V895" s="148"/>
      <c r="W895" s="148"/>
      <c r="X895" s="148"/>
      <c r="Y895" s="148"/>
      <c r="Z895" s="148"/>
    </row>
    <row r="896" spans="1:26" ht="17.25" x14ac:dyDescent="0.4">
      <c r="A896" s="148"/>
      <c r="B896" s="148"/>
      <c r="C896" s="148"/>
      <c r="D896" s="148"/>
      <c r="E896" s="148"/>
      <c r="F896" s="148"/>
      <c r="G896" s="148"/>
      <c r="H896" s="148"/>
      <c r="I896" s="148"/>
      <c r="J896" s="148"/>
      <c r="K896" s="148"/>
      <c r="L896" s="155"/>
      <c r="M896" s="148"/>
      <c r="N896" s="148"/>
      <c r="O896" s="148"/>
      <c r="P896" s="148"/>
      <c r="Q896" s="148"/>
      <c r="R896" s="148"/>
      <c r="S896" s="148"/>
      <c r="T896" s="148"/>
      <c r="U896" s="148"/>
      <c r="V896" s="148"/>
      <c r="W896" s="148"/>
      <c r="X896" s="148"/>
      <c r="Y896" s="148"/>
      <c r="Z896" s="148"/>
    </row>
    <row r="897" spans="1:26" ht="17.25" x14ac:dyDescent="0.4">
      <c r="A897" s="148"/>
      <c r="B897" s="148"/>
      <c r="C897" s="148"/>
      <c r="D897" s="148"/>
      <c r="E897" s="148"/>
      <c r="F897" s="148"/>
      <c r="G897" s="148"/>
      <c r="H897" s="148"/>
      <c r="I897" s="148"/>
      <c r="J897" s="148"/>
      <c r="K897" s="148"/>
      <c r="L897" s="155"/>
      <c r="M897" s="148"/>
      <c r="N897" s="148"/>
      <c r="O897" s="148"/>
      <c r="P897" s="148"/>
      <c r="Q897" s="148"/>
      <c r="R897" s="148"/>
      <c r="S897" s="148"/>
      <c r="T897" s="148"/>
      <c r="U897" s="148"/>
      <c r="V897" s="148"/>
      <c r="W897" s="148"/>
      <c r="X897" s="148"/>
      <c r="Y897" s="148"/>
      <c r="Z897" s="148"/>
    </row>
    <row r="898" spans="1:26" ht="17.25" x14ac:dyDescent="0.4">
      <c r="A898" s="148"/>
      <c r="B898" s="148"/>
      <c r="C898" s="148"/>
      <c r="D898" s="148"/>
      <c r="E898" s="148"/>
      <c r="F898" s="148"/>
      <c r="G898" s="148"/>
      <c r="H898" s="148"/>
      <c r="I898" s="148"/>
      <c r="J898" s="148"/>
      <c r="K898" s="148"/>
      <c r="L898" s="155"/>
      <c r="M898" s="148"/>
      <c r="N898" s="148"/>
      <c r="O898" s="148"/>
      <c r="P898" s="148"/>
      <c r="Q898" s="148"/>
      <c r="R898" s="148"/>
      <c r="S898" s="148"/>
      <c r="T898" s="148"/>
      <c r="U898" s="148"/>
      <c r="V898" s="148"/>
      <c r="W898" s="148"/>
      <c r="X898" s="148"/>
      <c r="Y898" s="148"/>
      <c r="Z898" s="148"/>
    </row>
    <row r="899" spans="1:26" ht="17.25" x14ac:dyDescent="0.4">
      <c r="A899" s="148"/>
      <c r="B899" s="148"/>
      <c r="C899" s="148"/>
      <c r="D899" s="148"/>
      <c r="E899" s="148"/>
      <c r="F899" s="148"/>
      <c r="G899" s="148"/>
      <c r="H899" s="148"/>
      <c r="I899" s="148"/>
      <c r="J899" s="148"/>
      <c r="K899" s="148"/>
      <c r="L899" s="155"/>
      <c r="M899" s="148"/>
      <c r="N899" s="148"/>
      <c r="O899" s="148"/>
      <c r="P899" s="148"/>
      <c r="Q899" s="148"/>
      <c r="R899" s="148"/>
      <c r="S899" s="148"/>
      <c r="T899" s="148"/>
      <c r="U899" s="148"/>
      <c r="V899" s="148"/>
      <c r="W899" s="148"/>
      <c r="X899" s="148"/>
      <c r="Y899" s="148"/>
      <c r="Z899" s="148"/>
    </row>
    <row r="900" spans="1:26" ht="17.25" x14ac:dyDescent="0.4">
      <c r="A900" s="148"/>
      <c r="B900" s="148"/>
      <c r="C900" s="148"/>
      <c r="D900" s="148"/>
      <c r="E900" s="148"/>
      <c r="F900" s="148"/>
      <c r="G900" s="148"/>
      <c r="H900" s="148"/>
      <c r="I900" s="148"/>
      <c r="J900" s="148"/>
      <c r="K900" s="148"/>
      <c r="L900" s="155"/>
      <c r="M900" s="148"/>
      <c r="N900" s="148"/>
      <c r="O900" s="148"/>
      <c r="P900" s="148"/>
      <c r="Q900" s="148"/>
      <c r="R900" s="148"/>
      <c r="S900" s="148"/>
      <c r="T900" s="148"/>
      <c r="U900" s="148"/>
      <c r="V900" s="148"/>
      <c r="W900" s="148"/>
      <c r="X900" s="148"/>
      <c r="Y900" s="148"/>
      <c r="Z900" s="148"/>
    </row>
    <row r="901" spans="1:26" ht="17.25" x14ac:dyDescent="0.4">
      <c r="A901" s="148"/>
      <c r="B901" s="148"/>
      <c r="C901" s="148"/>
      <c r="D901" s="148"/>
      <c r="E901" s="148"/>
      <c r="F901" s="148"/>
      <c r="G901" s="148"/>
      <c r="H901" s="148"/>
      <c r="I901" s="148"/>
      <c r="J901" s="148"/>
      <c r="K901" s="148"/>
      <c r="L901" s="155"/>
      <c r="M901" s="148"/>
      <c r="N901" s="148"/>
      <c r="O901" s="148"/>
      <c r="P901" s="148"/>
      <c r="Q901" s="148"/>
      <c r="R901" s="148"/>
      <c r="S901" s="148"/>
      <c r="T901" s="148"/>
      <c r="U901" s="148"/>
      <c r="V901" s="148"/>
      <c r="W901" s="148"/>
      <c r="X901" s="148"/>
      <c r="Y901" s="148"/>
      <c r="Z901" s="148"/>
    </row>
    <row r="902" spans="1:26" ht="17.25" x14ac:dyDescent="0.4">
      <c r="A902" s="148"/>
      <c r="B902" s="148"/>
      <c r="C902" s="148"/>
      <c r="D902" s="148"/>
      <c r="E902" s="148"/>
      <c r="F902" s="148"/>
      <c r="G902" s="148"/>
      <c r="H902" s="148"/>
      <c r="I902" s="148"/>
      <c r="J902" s="148"/>
      <c r="K902" s="148"/>
      <c r="L902" s="155"/>
      <c r="M902" s="148"/>
      <c r="N902" s="148"/>
      <c r="O902" s="148"/>
      <c r="P902" s="148"/>
      <c r="Q902" s="148"/>
      <c r="R902" s="148"/>
      <c r="S902" s="148"/>
      <c r="T902" s="148"/>
      <c r="U902" s="148"/>
      <c r="V902" s="148"/>
      <c r="W902" s="148"/>
      <c r="X902" s="148"/>
      <c r="Y902" s="148"/>
      <c r="Z902" s="148"/>
    </row>
    <row r="903" spans="1:26" ht="17.25" x14ac:dyDescent="0.4">
      <c r="A903" s="148"/>
      <c r="B903" s="148"/>
      <c r="C903" s="148"/>
      <c r="D903" s="148"/>
      <c r="E903" s="148"/>
      <c r="F903" s="148"/>
      <c r="G903" s="148"/>
      <c r="H903" s="148"/>
      <c r="I903" s="148"/>
      <c r="J903" s="148"/>
      <c r="K903" s="148"/>
      <c r="L903" s="155"/>
      <c r="M903" s="148"/>
      <c r="N903" s="148"/>
      <c r="O903" s="148"/>
      <c r="P903" s="148"/>
      <c r="Q903" s="148"/>
      <c r="R903" s="148"/>
      <c r="S903" s="148"/>
      <c r="T903" s="148"/>
      <c r="U903" s="148"/>
      <c r="V903" s="148"/>
      <c r="W903" s="148"/>
      <c r="X903" s="148"/>
      <c r="Y903" s="148"/>
      <c r="Z903" s="148"/>
    </row>
    <row r="904" spans="1:26" ht="17.25" x14ac:dyDescent="0.4">
      <c r="A904" s="148"/>
      <c r="B904" s="148"/>
      <c r="C904" s="148"/>
      <c r="D904" s="148"/>
      <c r="E904" s="148"/>
      <c r="F904" s="148"/>
      <c r="G904" s="148"/>
      <c r="H904" s="148"/>
      <c r="I904" s="148"/>
      <c r="J904" s="148"/>
      <c r="K904" s="148"/>
      <c r="L904" s="155"/>
      <c r="M904" s="148"/>
      <c r="N904" s="148"/>
      <c r="O904" s="148"/>
      <c r="P904" s="148"/>
      <c r="Q904" s="148"/>
      <c r="R904" s="148"/>
      <c r="S904" s="148"/>
      <c r="T904" s="148"/>
      <c r="U904" s="148"/>
      <c r="V904" s="148"/>
      <c r="W904" s="148"/>
      <c r="X904" s="148"/>
      <c r="Y904" s="148"/>
      <c r="Z904" s="148"/>
    </row>
    <row r="905" spans="1:26" ht="17.25" x14ac:dyDescent="0.4">
      <c r="A905" s="148"/>
      <c r="B905" s="148"/>
      <c r="C905" s="148"/>
      <c r="D905" s="148"/>
      <c r="E905" s="148"/>
      <c r="F905" s="148"/>
      <c r="G905" s="148"/>
      <c r="H905" s="148"/>
      <c r="I905" s="148"/>
      <c r="J905" s="148"/>
      <c r="K905" s="148"/>
      <c r="L905" s="155"/>
      <c r="M905" s="148"/>
      <c r="N905" s="148"/>
      <c r="O905" s="148"/>
      <c r="P905" s="148"/>
      <c r="Q905" s="148"/>
      <c r="R905" s="148"/>
      <c r="S905" s="148"/>
      <c r="T905" s="148"/>
      <c r="U905" s="148"/>
      <c r="V905" s="148"/>
      <c r="W905" s="148"/>
      <c r="X905" s="148"/>
      <c r="Y905" s="148"/>
      <c r="Z905" s="148"/>
    </row>
    <row r="906" spans="1:26" ht="17.25" x14ac:dyDescent="0.4">
      <c r="A906" s="148"/>
      <c r="B906" s="148"/>
      <c r="C906" s="148"/>
      <c r="D906" s="148"/>
      <c r="E906" s="148"/>
      <c r="F906" s="148"/>
      <c r="G906" s="148"/>
      <c r="H906" s="148"/>
      <c r="I906" s="148"/>
      <c r="J906" s="148"/>
      <c r="K906" s="148"/>
      <c r="L906" s="155"/>
      <c r="M906" s="148"/>
      <c r="N906" s="148"/>
      <c r="O906" s="148"/>
      <c r="P906" s="148"/>
      <c r="Q906" s="148"/>
      <c r="R906" s="148"/>
      <c r="S906" s="148"/>
      <c r="T906" s="148"/>
      <c r="U906" s="148"/>
      <c r="V906" s="148"/>
      <c r="W906" s="148"/>
      <c r="X906" s="148"/>
      <c r="Y906" s="148"/>
      <c r="Z906" s="148"/>
    </row>
    <row r="907" spans="1:26" ht="17.25" x14ac:dyDescent="0.4">
      <c r="A907" s="148"/>
      <c r="B907" s="148"/>
      <c r="C907" s="148"/>
      <c r="D907" s="148"/>
      <c r="E907" s="148"/>
      <c r="F907" s="148"/>
      <c r="G907" s="148"/>
      <c r="H907" s="148"/>
      <c r="I907" s="148"/>
      <c r="J907" s="148"/>
      <c r="K907" s="148"/>
      <c r="L907" s="155"/>
      <c r="M907" s="148"/>
      <c r="N907" s="148"/>
      <c r="O907" s="148"/>
      <c r="P907" s="148"/>
      <c r="Q907" s="148"/>
      <c r="R907" s="148"/>
      <c r="S907" s="148"/>
      <c r="T907" s="148"/>
      <c r="U907" s="148"/>
      <c r="V907" s="148"/>
      <c r="W907" s="148"/>
      <c r="X907" s="148"/>
      <c r="Y907" s="148"/>
      <c r="Z907" s="148"/>
    </row>
    <row r="908" spans="1:26" ht="17.25" x14ac:dyDescent="0.4">
      <c r="A908" s="148"/>
      <c r="B908" s="148"/>
      <c r="C908" s="148"/>
      <c r="D908" s="148"/>
      <c r="E908" s="148"/>
      <c r="F908" s="148"/>
      <c r="G908" s="148"/>
      <c r="H908" s="148"/>
      <c r="I908" s="148"/>
      <c r="J908" s="148"/>
      <c r="K908" s="148"/>
      <c r="L908" s="155"/>
      <c r="M908" s="148"/>
      <c r="N908" s="148"/>
      <c r="O908" s="148"/>
      <c r="P908" s="148"/>
      <c r="Q908" s="148"/>
      <c r="R908" s="148"/>
      <c r="S908" s="148"/>
      <c r="T908" s="148"/>
      <c r="U908" s="148"/>
      <c r="V908" s="148"/>
      <c r="W908" s="148"/>
      <c r="X908" s="148"/>
      <c r="Y908" s="148"/>
      <c r="Z908" s="148"/>
    </row>
    <row r="909" spans="1:26" ht="17.25" x14ac:dyDescent="0.4">
      <c r="A909" s="148"/>
      <c r="B909" s="148"/>
      <c r="C909" s="148"/>
      <c r="D909" s="148"/>
      <c r="E909" s="148"/>
      <c r="F909" s="148"/>
      <c r="G909" s="148"/>
      <c r="H909" s="148"/>
      <c r="I909" s="148"/>
      <c r="J909" s="148"/>
      <c r="K909" s="148"/>
      <c r="L909" s="155"/>
      <c r="M909" s="148"/>
      <c r="N909" s="148"/>
      <c r="O909" s="148"/>
      <c r="P909" s="148"/>
      <c r="Q909" s="148"/>
      <c r="R909" s="148"/>
      <c r="S909" s="148"/>
      <c r="T909" s="148"/>
      <c r="U909" s="148"/>
      <c r="V909" s="148"/>
      <c r="W909" s="148"/>
      <c r="X909" s="148"/>
      <c r="Y909" s="148"/>
      <c r="Z909" s="148"/>
    </row>
    <row r="910" spans="1:26" ht="17.25" x14ac:dyDescent="0.4">
      <c r="A910" s="148"/>
      <c r="B910" s="148"/>
      <c r="C910" s="148"/>
      <c r="D910" s="148"/>
      <c r="E910" s="148"/>
      <c r="F910" s="148"/>
      <c r="G910" s="148"/>
      <c r="H910" s="148"/>
      <c r="I910" s="148"/>
      <c r="J910" s="148"/>
      <c r="K910" s="148"/>
      <c r="L910" s="155"/>
      <c r="M910" s="148"/>
      <c r="N910" s="148"/>
      <c r="O910" s="148"/>
      <c r="P910" s="148"/>
      <c r="Q910" s="148"/>
      <c r="R910" s="148"/>
      <c r="S910" s="148"/>
      <c r="T910" s="148"/>
      <c r="U910" s="148"/>
      <c r="V910" s="148"/>
      <c r="W910" s="148"/>
      <c r="X910" s="148"/>
      <c r="Y910" s="148"/>
      <c r="Z910" s="148"/>
    </row>
    <row r="911" spans="1:26" ht="17.25" x14ac:dyDescent="0.4">
      <c r="A911" s="148"/>
      <c r="B911" s="148"/>
      <c r="C911" s="148"/>
      <c r="D911" s="148"/>
      <c r="E911" s="148"/>
      <c r="F911" s="148"/>
      <c r="G911" s="148"/>
      <c r="H911" s="148"/>
      <c r="I911" s="148"/>
      <c r="J911" s="148"/>
      <c r="K911" s="148"/>
      <c r="L911" s="155"/>
      <c r="M911" s="148"/>
      <c r="N911" s="148"/>
      <c r="O911" s="148"/>
      <c r="P911" s="148"/>
      <c r="Q911" s="148"/>
      <c r="R911" s="148"/>
      <c r="S911" s="148"/>
      <c r="T911" s="148"/>
      <c r="U911" s="148"/>
      <c r="V911" s="148"/>
      <c r="W911" s="148"/>
      <c r="X911" s="148"/>
      <c r="Y911" s="148"/>
      <c r="Z911" s="148"/>
    </row>
    <row r="912" spans="1:26" ht="17.25" x14ac:dyDescent="0.4">
      <c r="A912" s="148"/>
      <c r="B912" s="148"/>
      <c r="C912" s="148"/>
      <c r="D912" s="148"/>
      <c r="E912" s="148"/>
      <c r="F912" s="148"/>
      <c r="G912" s="148"/>
      <c r="H912" s="148"/>
      <c r="I912" s="148"/>
      <c r="J912" s="148"/>
      <c r="K912" s="148"/>
      <c r="L912" s="155"/>
      <c r="M912" s="148"/>
      <c r="N912" s="148"/>
      <c r="O912" s="148"/>
      <c r="P912" s="148"/>
      <c r="Q912" s="148"/>
      <c r="R912" s="148"/>
      <c r="S912" s="148"/>
      <c r="T912" s="148"/>
      <c r="U912" s="148"/>
      <c r="V912" s="148"/>
      <c r="W912" s="148"/>
      <c r="X912" s="148"/>
      <c r="Y912" s="148"/>
      <c r="Z912" s="148"/>
    </row>
    <row r="913" spans="1:26" ht="17.25" x14ac:dyDescent="0.4">
      <c r="A913" s="148"/>
      <c r="B913" s="148"/>
      <c r="C913" s="148"/>
      <c r="D913" s="148"/>
      <c r="E913" s="148"/>
      <c r="F913" s="148"/>
      <c r="G913" s="148"/>
      <c r="H913" s="148"/>
      <c r="I913" s="148"/>
      <c r="J913" s="148"/>
      <c r="K913" s="148"/>
      <c r="L913" s="155"/>
      <c r="M913" s="148"/>
      <c r="N913" s="148"/>
      <c r="O913" s="148"/>
      <c r="P913" s="148"/>
      <c r="Q913" s="148"/>
      <c r="R913" s="148"/>
      <c r="S913" s="148"/>
      <c r="T913" s="148"/>
      <c r="U913" s="148"/>
      <c r="V913" s="148"/>
      <c r="W913" s="148"/>
      <c r="X913" s="148"/>
      <c r="Y913" s="148"/>
      <c r="Z913" s="148"/>
    </row>
    <row r="914" spans="1:26" ht="17.25" x14ac:dyDescent="0.4">
      <c r="A914" s="148"/>
      <c r="B914" s="148"/>
      <c r="C914" s="148"/>
      <c r="D914" s="148"/>
      <c r="E914" s="148"/>
      <c r="F914" s="148"/>
      <c r="G914" s="148"/>
      <c r="H914" s="148"/>
      <c r="I914" s="148"/>
      <c r="J914" s="148"/>
      <c r="K914" s="148"/>
      <c r="L914" s="155"/>
      <c r="M914" s="148"/>
      <c r="N914" s="148"/>
      <c r="O914" s="148"/>
      <c r="P914" s="148"/>
      <c r="Q914" s="148"/>
      <c r="R914" s="148"/>
      <c r="S914" s="148"/>
      <c r="T914" s="148"/>
      <c r="U914" s="148"/>
      <c r="V914" s="148"/>
      <c r="W914" s="148"/>
      <c r="X914" s="148"/>
      <c r="Y914" s="148"/>
      <c r="Z914" s="148"/>
    </row>
    <row r="915" spans="1:26" ht="17.25" x14ac:dyDescent="0.4">
      <c r="A915" s="148"/>
      <c r="B915" s="148"/>
      <c r="C915" s="148"/>
      <c r="D915" s="148"/>
      <c r="E915" s="148"/>
      <c r="F915" s="148"/>
      <c r="G915" s="148"/>
      <c r="H915" s="148"/>
      <c r="I915" s="148"/>
      <c r="J915" s="148"/>
      <c r="K915" s="148"/>
      <c r="L915" s="155"/>
      <c r="M915" s="148"/>
      <c r="N915" s="148"/>
      <c r="O915" s="148"/>
      <c r="P915" s="148"/>
      <c r="Q915" s="148"/>
      <c r="R915" s="148"/>
      <c r="S915" s="148"/>
      <c r="T915" s="148"/>
      <c r="U915" s="148"/>
      <c r="V915" s="148"/>
      <c r="W915" s="148"/>
      <c r="X915" s="148"/>
      <c r="Y915" s="148"/>
      <c r="Z915" s="148"/>
    </row>
    <row r="916" spans="1:26" ht="17.25" x14ac:dyDescent="0.4">
      <c r="A916" s="148"/>
      <c r="B916" s="148"/>
      <c r="C916" s="148"/>
      <c r="D916" s="148"/>
      <c r="E916" s="148"/>
      <c r="F916" s="148"/>
      <c r="G916" s="148"/>
      <c r="H916" s="148"/>
      <c r="I916" s="148"/>
      <c r="J916" s="148"/>
      <c r="K916" s="148"/>
      <c r="L916" s="155"/>
      <c r="M916" s="148"/>
      <c r="N916" s="148"/>
      <c r="O916" s="148"/>
      <c r="P916" s="148"/>
      <c r="Q916" s="148"/>
      <c r="R916" s="148"/>
      <c r="S916" s="148"/>
      <c r="T916" s="148"/>
      <c r="U916" s="148"/>
      <c r="V916" s="148"/>
      <c r="W916" s="148"/>
      <c r="X916" s="148"/>
      <c r="Y916" s="148"/>
      <c r="Z916" s="148"/>
    </row>
    <row r="917" spans="1:26" ht="17.25" x14ac:dyDescent="0.4">
      <c r="A917" s="148"/>
      <c r="B917" s="148"/>
      <c r="C917" s="148"/>
      <c r="D917" s="148"/>
      <c r="E917" s="148"/>
      <c r="F917" s="148"/>
      <c r="G917" s="148"/>
      <c r="H917" s="148"/>
      <c r="I917" s="148"/>
      <c r="J917" s="148"/>
      <c r="K917" s="148"/>
      <c r="L917" s="155"/>
      <c r="M917" s="148"/>
      <c r="N917" s="148"/>
      <c r="O917" s="148"/>
      <c r="P917" s="148"/>
      <c r="Q917" s="148"/>
      <c r="R917" s="148"/>
      <c r="S917" s="148"/>
      <c r="T917" s="148"/>
      <c r="U917" s="148"/>
      <c r="V917" s="148"/>
      <c r="W917" s="148"/>
      <c r="X917" s="148"/>
      <c r="Y917" s="148"/>
      <c r="Z917" s="148"/>
    </row>
    <row r="918" spans="1:26" ht="17.25" x14ac:dyDescent="0.4">
      <c r="A918" s="148"/>
      <c r="B918" s="148"/>
      <c r="C918" s="148"/>
      <c r="D918" s="148"/>
      <c r="E918" s="148"/>
      <c r="F918" s="148"/>
      <c r="G918" s="148"/>
      <c r="H918" s="148"/>
      <c r="I918" s="148"/>
      <c r="J918" s="148"/>
      <c r="K918" s="148"/>
      <c r="L918" s="155"/>
      <c r="M918" s="148"/>
      <c r="N918" s="148"/>
      <c r="O918" s="148"/>
      <c r="P918" s="148"/>
      <c r="Q918" s="148"/>
      <c r="R918" s="148"/>
      <c r="S918" s="148"/>
      <c r="T918" s="148"/>
      <c r="U918" s="148"/>
      <c r="V918" s="148"/>
      <c r="W918" s="148"/>
      <c r="X918" s="148"/>
      <c r="Y918" s="148"/>
      <c r="Z918" s="148"/>
    </row>
    <row r="919" spans="1:26" ht="17.25" x14ac:dyDescent="0.4">
      <c r="A919" s="148"/>
      <c r="B919" s="148"/>
      <c r="C919" s="148"/>
      <c r="D919" s="148"/>
      <c r="E919" s="148"/>
      <c r="F919" s="148"/>
      <c r="G919" s="148"/>
      <c r="H919" s="148"/>
      <c r="I919" s="148"/>
      <c r="J919" s="148"/>
      <c r="K919" s="148"/>
      <c r="L919" s="155"/>
      <c r="M919" s="148"/>
      <c r="N919" s="148"/>
      <c r="O919" s="148"/>
      <c r="P919" s="148"/>
      <c r="Q919" s="148"/>
      <c r="R919" s="148"/>
      <c r="S919" s="148"/>
      <c r="T919" s="148"/>
      <c r="U919" s="148"/>
      <c r="V919" s="148"/>
      <c r="W919" s="148"/>
      <c r="X919" s="148"/>
      <c r="Y919" s="148"/>
      <c r="Z919" s="148"/>
    </row>
    <row r="920" spans="1:26" ht="17.25" x14ac:dyDescent="0.4">
      <c r="A920" s="148"/>
      <c r="B920" s="148"/>
      <c r="C920" s="148"/>
      <c r="D920" s="148"/>
      <c r="E920" s="148"/>
      <c r="F920" s="148"/>
      <c r="G920" s="148"/>
      <c r="H920" s="148"/>
      <c r="I920" s="148"/>
      <c r="J920" s="148"/>
      <c r="K920" s="148"/>
      <c r="L920" s="155"/>
      <c r="M920" s="148"/>
      <c r="N920" s="148"/>
      <c r="O920" s="148"/>
      <c r="P920" s="148"/>
      <c r="Q920" s="148"/>
      <c r="R920" s="148"/>
      <c r="S920" s="148"/>
      <c r="T920" s="148"/>
      <c r="U920" s="148"/>
      <c r="V920" s="148"/>
      <c r="W920" s="148"/>
      <c r="X920" s="148"/>
      <c r="Y920" s="148"/>
      <c r="Z920" s="148"/>
    </row>
    <row r="921" spans="1:26" ht="17.25" x14ac:dyDescent="0.4">
      <c r="A921" s="148"/>
      <c r="B921" s="148"/>
      <c r="C921" s="148"/>
      <c r="D921" s="148"/>
      <c r="E921" s="148"/>
      <c r="F921" s="148"/>
      <c r="G921" s="148"/>
      <c r="H921" s="148"/>
      <c r="I921" s="148"/>
      <c r="J921" s="148"/>
      <c r="K921" s="148"/>
      <c r="L921" s="155"/>
      <c r="M921" s="148"/>
      <c r="N921" s="148"/>
      <c r="O921" s="148"/>
      <c r="P921" s="148"/>
      <c r="Q921" s="148"/>
      <c r="R921" s="148"/>
      <c r="S921" s="148"/>
      <c r="T921" s="148"/>
      <c r="U921" s="148"/>
      <c r="V921" s="148"/>
      <c r="W921" s="148"/>
      <c r="X921" s="148"/>
      <c r="Y921" s="148"/>
      <c r="Z921" s="148"/>
    </row>
    <row r="922" spans="1:26" ht="17.25" x14ac:dyDescent="0.4">
      <c r="A922" s="148"/>
      <c r="B922" s="148"/>
      <c r="C922" s="148"/>
      <c r="D922" s="148"/>
      <c r="E922" s="148"/>
      <c r="F922" s="148"/>
      <c r="G922" s="148"/>
      <c r="H922" s="148"/>
      <c r="I922" s="148"/>
      <c r="J922" s="148"/>
      <c r="K922" s="148"/>
      <c r="L922" s="155"/>
      <c r="M922" s="148"/>
      <c r="N922" s="148"/>
      <c r="O922" s="148"/>
      <c r="P922" s="148"/>
      <c r="Q922" s="148"/>
      <c r="R922" s="148"/>
      <c r="S922" s="148"/>
      <c r="T922" s="148"/>
      <c r="U922" s="148"/>
      <c r="V922" s="148"/>
      <c r="W922" s="148"/>
      <c r="X922" s="148"/>
      <c r="Y922" s="148"/>
      <c r="Z922" s="148"/>
    </row>
    <row r="923" spans="1:26" ht="17.25" x14ac:dyDescent="0.4">
      <c r="A923" s="148"/>
      <c r="B923" s="148"/>
      <c r="C923" s="148"/>
      <c r="D923" s="148"/>
      <c r="E923" s="148"/>
      <c r="F923" s="148"/>
      <c r="G923" s="148"/>
      <c r="H923" s="148"/>
      <c r="I923" s="148"/>
      <c r="J923" s="148"/>
      <c r="K923" s="148"/>
      <c r="L923" s="155"/>
      <c r="M923" s="148"/>
      <c r="N923" s="148"/>
      <c r="O923" s="148"/>
      <c r="P923" s="148"/>
      <c r="Q923" s="148"/>
      <c r="R923" s="148"/>
      <c r="S923" s="148"/>
      <c r="T923" s="148"/>
      <c r="U923" s="148"/>
      <c r="V923" s="148"/>
      <c r="W923" s="148"/>
      <c r="X923" s="148"/>
      <c r="Y923" s="148"/>
      <c r="Z923" s="148"/>
    </row>
    <row r="924" spans="1:26" ht="17.25" x14ac:dyDescent="0.4">
      <c r="A924" s="148"/>
      <c r="B924" s="148"/>
      <c r="C924" s="148"/>
      <c r="D924" s="148"/>
      <c r="E924" s="148"/>
      <c r="F924" s="148"/>
      <c r="G924" s="148"/>
      <c r="H924" s="148"/>
      <c r="I924" s="148"/>
      <c r="J924" s="148"/>
      <c r="K924" s="148"/>
      <c r="L924" s="155"/>
      <c r="M924" s="148"/>
      <c r="N924" s="148"/>
      <c r="O924" s="148"/>
      <c r="P924" s="148"/>
      <c r="Q924" s="148"/>
      <c r="R924" s="148"/>
      <c r="S924" s="148"/>
      <c r="T924" s="148"/>
      <c r="U924" s="148"/>
      <c r="V924" s="148"/>
      <c r="W924" s="148"/>
      <c r="X924" s="148"/>
      <c r="Y924" s="148"/>
      <c r="Z924" s="148"/>
    </row>
    <row r="925" spans="1:26" ht="17.25" x14ac:dyDescent="0.4">
      <c r="A925" s="148"/>
      <c r="B925" s="148"/>
      <c r="C925" s="148"/>
      <c r="D925" s="148"/>
      <c r="E925" s="148"/>
      <c r="F925" s="148"/>
      <c r="G925" s="148"/>
      <c r="H925" s="148"/>
      <c r="I925" s="148"/>
      <c r="J925" s="148"/>
      <c r="K925" s="148"/>
      <c r="L925" s="155"/>
      <c r="M925" s="148"/>
      <c r="N925" s="148"/>
      <c r="O925" s="148"/>
      <c r="P925" s="148"/>
      <c r="Q925" s="148"/>
      <c r="R925" s="148"/>
      <c r="S925" s="148"/>
      <c r="T925" s="148"/>
      <c r="U925" s="148"/>
      <c r="V925" s="148"/>
      <c r="W925" s="148"/>
      <c r="X925" s="148"/>
      <c r="Y925" s="148"/>
      <c r="Z925" s="148"/>
    </row>
    <row r="926" spans="1:26" ht="17.25" x14ac:dyDescent="0.4">
      <c r="A926" s="148"/>
      <c r="B926" s="148"/>
      <c r="C926" s="148"/>
      <c r="D926" s="148"/>
      <c r="E926" s="148"/>
      <c r="F926" s="148"/>
      <c r="G926" s="148"/>
      <c r="H926" s="148"/>
      <c r="I926" s="148"/>
      <c r="J926" s="148"/>
      <c r="K926" s="148"/>
      <c r="L926" s="155"/>
      <c r="M926" s="148"/>
      <c r="N926" s="148"/>
      <c r="O926" s="148"/>
      <c r="P926" s="148"/>
      <c r="Q926" s="148"/>
      <c r="R926" s="148"/>
      <c r="S926" s="148"/>
      <c r="T926" s="148"/>
      <c r="U926" s="148"/>
      <c r="V926" s="148"/>
      <c r="W926" s="148"/>
      <c r="X926" s="148"/>
      <c r="Y926" s="148"/>
      <c r="Z926" s="148"/>
    </row>
    <row r="927" spans="1:26" ht="17.25" x14ac:dyDescent="0.4">
      <c r="A927" s="148"/>
      <c r="B927" s="148"/>
      <c r="C927" s="148"/>
      <c r="D927" s="148"/>
      <c r="E927" s="148"/>
      <c r="F927" s="148"/>
      <c r="G927" s="148"/>
      <c r="H927" s="148"/>
      <c r="I927" s="148"/>
      <c r="J927" s="148"/>
      <c r="K927" s="148"/>
      <c r="L927" s="155"/>
      <c r="M927" s="148"/>
      <c r="N927" s="148"/>
      <c r="O927" s="148"/>
      <c r="P927" s="148"/>
      <c r="Q927" s="148"/>
      <c r="R927" s="148"/>
      <c r="S927" s="148"/>
      <c r="T927" s="148"/>
      <c r="U927" s="148"/>
      <c r="V927" s="148"/>
      <c r="W927" s="148"/>
      <c r="X927" s="148"/>
      <c r="Y927" s="148"/>
      <c r="Z927" s="148"/>
    </row>
    <row r="928" spans="1:26" ht="17.25" x14ac:dyDescent="0.4">
      <c r="A928" s="148"/>
      <c r="B928" s="148"/>
      <c r="C928" s="148"/>
      <c r="D928" s="148"/>
      <c r="E928" s="148"/>
      <c r="F928" s="148"/>
      <c r="G928" s="148"/>
      <c r="H928" s="148"/>
      <c r="I928" s="148"/>
      <c r="J928" s="148"/>
      <c r="K928" s="148"/>
      <c r="L928" s="155"/>
      <c r="M928" s="148"/>
      <c r="N928" s="148"/>
      <c r="O928" s="148"/>
      <c r="P928" s="148"/>
      <c r="Q928" s="148"/>
      <c r="R928" s="148"/>
      <c r="S928" s="148"/>
      <c r="T928" s="148"/>
      <c r="U928" s="148"/>
      <c r="V928" s="148"/>
      <c r="W928" s="148"/>
      <c r="X928" s="148"/>
      <c r="Y928" s="148"/>
      <c r="Z928" s="148"/>
    </row>
    <row r="929" spans="1:26" ht="17.25" x14ac:dyDescent="0.4">
      <c r="A929" s="148"/>
      <c r="B929" s="148"/>
      <c r="C929" s="148"/>
      <c r="D929" s="148"/>
      <c r="E929" s="148"/>
      <c r="F929" s="148"/>
      <c r="G929" s="148"/>
      <c r="H929" s="148"/>
      <c r="I929" s="148"/>
      <c r="J929" s="148"/>
      <c r="K929" s="148"/>
      <c r="L929" s="155"/>
      <c r="M929" s="148"/>
      <c r="N929" s="148"/>
      <c r="O929" s="148"/>
      <c r="P929" s="148"/>
      <c r="Q929" s="148"/>
      <c r="R929" s="148"/>
      <c r="S929" s="148"/>
      <c r="T929" s="148"/>
      <c r="U929" s="148"/>
      <c r="V929" s="148"/>
      <c r="W929" s="148"/>
      <c r="X929" s="148"/>
      <c r="Y929" s="148"/>
      <c r="Z929" s="148"/>
    </row>
    <row r="930" spans="1:26" ht="17.25" x14ac:dyDescent="0.4">
      <c r="A930" s="148"/>
      <c r="B930" s="148"/>
      <c r="C930" s="148"/>
      <c r="D930" s="148"/>
      <c r="E930" s="148"/>
      <c r="F930" s="148"/>
      <c r="G930" s="148"/>
      <c r="H930" s="148"/>
      <c r="I930" s="148"/>
      <c r="J930" s="148"/>
      <c r="K930" s="148"/>
      <c r="L930" s="155"/>
      <c r="M930" s="148"/>
      <c r="N930" s="148"/>
      <c r="O930" s="148"/>
      <c r="P930" s="148"/>
      <c r="Q930" s="148"/>
      <c r="R930" s="148"/>
      <c r="S930" s="148"/>
      <c r="T930" s="148"/>
      <c r="U930" s="148"/>
      <c r="V930" s="148"/>
      <c r="W930" s="148"/>
      <c r="X930" s="148"/>
      <c r="Y930" s="148"/>
      <c r="Z930" s="148"/>
    </row>
    <row r="931" spans="1:26" ht="17.25" x14ac:dyDescent="0.4">
      <c r="A931" s="148"/>
      <c r="B931" s="148"/>
      <c r="C931" s="148"/>
      <c r="D931" s="148"/>
      <c r="E931" s="148"/>
      <c r="F931" s="148"/>
      <c r="G931" s="148"/>
      <c r="H931" s="148"/>
      <c r="I931" s="148"/>
      <c r="J931" s="148"/>
      <c r="K931" s="148"/>
      <c r="L931" s="155"/>
      <c r="M931" s="148"/>
      <c r="N931" s="148"/>
      <c r="O931" s="148"/>
      <c r="P931" s="148"/>
      <c r="Q931" s="148"/>
      <c r="R931" s="148"/>
      <c r="S931" s="148"/>
      <c r="T931" s="148"/>
      <c r="U931" s="148"/>
      <c r="V931" s="148"/>
      <c r="W931" s="148"/>
      <c r="X931" s="148"/>
      <c r="Y931" s="148"/>
      <c r="Z931" s="148"/>
    </row>
    <row r="932" spans="1:26" ht="17.25" x14ac:dyDescent="0.4">
      <c r="A932" s="148"/>
      <c r="B932" s="148"/>
      <c r="C932" s="148"/>
      <c r="D932" s="148"/>
      <c r="E932" s="148"/>
      <c r="F932" s="148"/>
      <c r="G932" s="148"/>
      <c r="H932" s="148"/>
      <c r="I932" s="148"/>
      <c r="J932" s="148"/>
      <c r="K932" s="148"/>
      <c r="L932" s="155"/>
      <c r="M932" s="148"/>
      <c r="N932" s="148"/>
      <c r="O932" s="148"/>
      <c r="P932" s="148"/>
      <c r="Q932" s="148"/>
      <c r="R932" s="148"/>
      <c r="S932" s="148"/>
      <c r="T932" s="148"/>
      <c r="U932" s="148"/>
      <c r="V932" s="148"/>
      <c r="W932" s="148"/>
      <c r="X932" s="148"/>
      <c r="Y932" s="148"/>
      <c r="Z932" s="148"/>
    </row>
    <row r="933" spans="1:26" ht="17.25" x14ac:dyDescent="0.4">
      <c r="A933" s="148"/>
      <c r="B933" s="148"/>
      <c r="C933" s="148"/>
      <c r="D933" s="148"/>
      <c r="E933" s="148"/>
      <c r="F933" s="148"/>
      <c r="G933" s="148"/>
      <c r="H933" s="148"/>
      <c r="I933" s="148"/>
      <c r="J933" s="148"/>
      <c r="K933" s="148"/>
      <c r="L933" s="155"/>
      <c r="M933" s="148"/>
      <c r="N933" s="148"/>
      <c r="O933" s="148"/>
      <c r="P933" s="148"/>
      <c r="Q933" s="148"/>
      <c r="R933" s="148"/>
      <c r="S933" s="148"/>
      <c r="T933" s="148"/>
      <c r="U933" s="148"/>
      <c r="V933" s="148"/>
      <c r="W933" s="148"/>
      <c r="X933" s="148"/>
      <c r="Y933" s="148"/>
      <c r="Z933" s="148"/>
    </row>
    <row r="934" spans="1:26" ht="17.25" x14ac:dyDescent="0.4">
      <c r="A934" s="148"/>
      <c r="B934" s="148"/>
      <c r="C934" s="148"/>
      <c r="D934" s="148"/>
      <c r="E934" s="148"/>
      <c r="F934" s="148"/>
      <c r="G934" s="148"/>
      <c r="H934" s="148"/>
      <c r="I934" s="148"/>
      <c r="J934" s="148"/>
      <c r="K934" s="148"/>
      <c r="L934" s="155"/>
      <c r="M934" s="148"/>
      <c r="N934" s="148"/>
      <c r="O934" s="148"/>
      <c r="P934" s="148"/>
      <c r="Q934" s="148"/>
      <c r="R934" s="148"/>
      <c r="S934" s="148"/>
      <c r="T934" s="148"/>
      <c r="U934" s="148"/>
      <c r="V934" s="148"/>
      <c r="W934" s="148"/>
      <c r="X934" s="148"/>
      <c r="Y934" s="148"/>
      <c r="Z934" s="148"/>
    </row>
    <row r="935" spans="1:26" ht="17.25" x14ac:dyDescent="0.4">
      <c r="A935" s="148"/>
      <c r="B935" s="148"/>
      <c r="C935" s="148"/>
      <c r="D935" s="148"/>
      <c r="E935" s="148"/>
      <c r="F935" s="148"/>
      <c r="G935" s="148"/>
      <c r="H935" s="148"/>
      <c r="I935" s="148"/>
      <c r="J935" s="148"/>
      <c r="K935" s="148"/>
      <c r="L935" s="155"/>
      <c r="M935" s="148"/>
      <c r="N935" s="148"/>
      <c r="O935" s="148"/>
      <c r="P935" s="148"/>
      <c r="Q935" s="148"/>
      <c r="R935" s="148"/>
      <c r="S935" s="148"/>
      <c r="T935" s="148"/>
      <c r="U935" s="148"/>
      <c r="V935" s="148"/>
      <c r="W935" s="148"/>
      <c r="X935" s="148"/>
      <c r="Y935" s="148"/>
      <c r="Z935" s="148"/>
    </row>
    <row r="936" spans="1:26" ht="17.25" x14ac:dyDescent="0.4">
      <c r="A936" s="148"/>
      <c r="B936" s="148"/>
      <c r="C936" s="148"/>
      <c r="D936" s="148"/>
      <c r="E936" s="148"/>
      <c r="F936" s="148"/>
      <c r="G936" s="148"/>
      <c r="H936" s="148"/>
      <c r="I936" s="148"/>
      <c r="J936" s="148"/>
      <c r="K936" s="148"/>
      <c r="L936" s="155"/>
      <c r="M936" s="148"/>
      <c r="N936" s="148"/>
      <c r="O936" s="148"/>
      <c r="P936" s="148"/>
      <c r="Q936" s="148"/>
      <c r="R936" s="148"/>
      <c r="S936" s="148"/>
      <c r="T936" s="148"/>
      <c r="U936" s="148"/>
      <c r="V936" s="148"/>
      <c r="W936" s="148"/>
      <c r="X936" s="148"/>
      <c r="Y936" s="148"/>
      <c r="Z936" s="148"/>
    </row>
    <row r="937" spans="1:26" ht="17.25" x14ac:dyDescent="0.4">
      <c r="A937" s="148"/>
      <c r="B937" s="148"/>
      <c r="C937" s="148"/>
      <c r="D937" s="148"/>
      <c r="E937" s="148"/>
      <c r="F937" s="148"/>
      <c r="G937" s="148"/>
      <c r="H937" s="148"/>
      <c r="I937" s="148"/>
      <c r="J937" s="148"/>
      <c r="K937" s="148"/>
      <c r="L937" s="155"/>
      <c r="M937" s="148"/>
      <c r="N937" s="148"/>
      <c r="O937" s="148"/>
      <c r="P937" s="148"/>
      <c r="Q937" s="148"/>
      <c r="R937" s="148"/>
      <c r="S937" s="148"/>
      <c r="T937" s="148"/>
      <c r="U937" s="148"/>
      <c r="V937" s="148"/>
      <c r="W937" s="148"/>
      <c r="X937" s="148"/>
      <c r="Y937" s="148"/>
      <c r="Z937" s="148"/>
    </row>
    <row r="938" spans="1:26" ht="17.25" x14ac:dyDescent="0.4">
      <c r="A938" s="148"/>
      <c r="B938" s="148"/>
      <c r="C938" s="148"/>
      <c r="D938" s="148"/>
      <c r="E938" s="148"/>
      <c r="F938" s="148"/>
      <c r="G938" s="148"/>
      <c r="H938" s="148"/>
      <c r="I938" s="148"/>
      <c r="J938" s="148"/>
      <c r="K938" s="148"/>
      <c r="L938" s="155"/>
      <c r="M938" s="148"/>
      <c r="N938" s="148"/>
      <c r="O938" s="148"/>
      <c r="P938" s="148"/>
      <c r="Q938" s="148"/>
      <c r="R938" s="148"/>
      <c r="S938" s="148"/>
      <c r="T938" s="148"/>
      <c r="U938" s="148"/>
      <c r="V938" s="148"/>
      <c r="W938" s="148"/>
      <c r="X938" s="148"/>
      <c r="Y938" s="148"/>
      <c r="Z938" s="148"/>
    </row>
    <row r="939" spans="1:26" ht="17.25" x14ac:dyDescent="0.4">
      <c r="A939" s="148"/>
      <c r="B939" s="148"/>
      <c r="C939" s="148"/>
      <c r="D939" s="148"/>
      <c r="E939" s="148"/>
      <c r="F939" s="148"/>
      <c r="G939" s="148"/>
      <c r="H939" s="148"/>
      <c r="I939" s="148"/>
      <c r="J939" s="148"/>
      <c r="K939" s="148"/>
      <c r="L939" s="155"/>
      <c r="M939" s="148"/>
      <c r="N939" s="148"/>
      <c r="O939" s="148"/>
      <c r="P939" s="148"/>
      <c r="Q939" s="148"/>
      <c r="R939" s="148"/>
      <c r="S939" s="148"/>
      <c r="T939" s="148"/>
      <c r="U939" s="148"/>
      <c r="V939" s="148"/>
      <c r="W939" s="148"/>
      <c r="X939" s="148"/>
      <c r="Y939" s="148"/>
      <c r="Z939" s="148"/>
    </row>
    <row r="940" spans="1:26" ht="17.25" x14ac:dyDescent="0.4">
      <c r="A940" s="148"/>
      <c r="B940" s="148"/>
      <c r="C940" s="148"/>
      <c r="D940" s="148"/>
      <c r="E940" s="148"/>
      <c r="F940" s="148"/>
      <c r="G940" s="148"/>
      <c r="H940" s="148"/>
      <c r="I940" s="148"/>
      <c r="J940" s="148"/>
      <c r="K940" s="148"/>
      <c r="L940" s="155"/>
      <c r="M940" s="148"/>
      <c r="N940" s="148"/>
      <c r="O940" s="148"/>
      <c r="P940" s="148"/>
      <c r="Q940" s="148"/>
      <c r="R940" s="148"/>
      <c r="S940" s="148"/>
      <c r="T940" s="148"/>
      <c r="U940" s="148"/>
      <c r="V940" s="148"/>
      <c r="W940" s="148"/>
      <c r="X940" s="148"/>
      <c r="Y940" s="148"/>
      <c r="Z940" s="148"/>
    </row>
    <row r="941" spans="1:26" ht="17.25" x14ac:dyDescent="0.4">
      <c r="A941" s="148"/>
      <c r="B941" s="148"/>
      <c r="C941" s="148"/>
      <c r="D941" s="148"/>
      <c r="E941" s="148"/>
      <c r="F941" s="148"/>
      <c r="G941" s="148"/>
      <c r="H941" s="148"/>
      <c r="I941" s="148"/>
      <c r="J941" s="148"/>
      <c r="K941" s="148"/>
      <c r="L941" s="155"/>
      <c r="M941" s="148"/>
      <c r="N941" s="148"/>
      <c r="O941" s="148"/>
      <c r="P941" s="148"/>
      <c r="Q941" s="148"/>
      <c r="R941" s="148"/>
      <c r="S941" s="148"/>
      <c r="T941" s="148"/>
      <c r="U941" s="148"/>
      <c r="V941" s="148"/>
      <c r="W941" s="148"/>
      <c r="X941" s="148"/>
      <c r="Y941" s="148"/>
      <c r="Z941" s="148"/>
    </row>
    <row r="942" spans="1:26" ht="17.25" x14ac:dyDescent="0.4">
      <c r="A942" s="148"/>
      <c r="B942" s="148"/>
      <c r="C942" s="148"/>
      <c r="D942" s="148"/>
      <c r="E942" s="148"/>
      <c r="F942" s="148"/>
      <c r="G942" s="148"/>
      <c r="H942" s="148"/>
      <c r="I942" s="148"/>
      <c r="J942" s="148"/>
      <c r="K942" s="148"/>
      <c r="L942" s="155"/>
      <c r="M942" s="148"/>
      <c r="N942" s="148"/>
      <c r="O942" s="148"/>
      <c r="P942" s="148"/>
      <c r="Q942" s="148"/>
      <c r="R942" s="148"/>
      <c r="S942" s="148"/>
      <c r="T942" s="148"/>
      <c r="U942" s="148"/>
      <c r="V942" s="148"/>
      <c r="W942" s="148"/>
      <c r="X942" s="148"/>
      <c r="Y942" s="148"/>
      <c r="Z942" s="148"/>
    </row>
    <row r="943" spans="1:26" ht="17.25" x14ac:dyDescent="0.4">
      <c r="A943" s="148"/>
      <c r="B943" s="148"/>
      <c r="C943" s="148"/>
      <c r="D943" s="148"/>
      <c r="E943" s="148"/>
      <c r="F943" s="148"/>
      <c r="G943" s="148"/>
      <c r="H943" s="148"/>
      <c r="I943" s="148"/>
      <c r="J943" s="148"/>
      <c r="K943" s="148"/>
      <c r="L943" s="155"/>
      <c r="M943" s="148"/>
      <c r="N943" s="148"/>
      <c r="O943" s="148"/>
      <c r="P943" s="148"/>
      <c r="Q943" s="148"/>
      <c r="R943" s="148"/>
      <c r="S943" s="148"/>
      <c r="T943" s="148"/>
      <c r="U943" s="148"/>
      <c r="V943" s="148"/>
      <c r="W943" s="148"/>
      <c r="X943" s="148"/>
      <c r="Y943" s="148"/>
      <c r="Z943" s="148"/>
    </row>
    <row r="944" spans="1:26" ht="17.25" x14ac:dyDescent="0.4">
      <c r="A944" s="148"/>
      <c r="B944" s="148"/>
      <c r="C944" s="148"/>
      <c r="D944" s="148"/>
      <c r="E944" s="148"/>
      <c r="F944" s="148"/>
      <c r="G944" s="148"/>
      <c r="H944" s="148"/>
      <c r="I944" s="148"/>
      <c r="J944" s="148"/>
      <c r="K944" s="148"/>
      <c r="L944" s="155"/>
      <c r="M944" s="148"/>
      <c r="N944" s="148"/>
      <c r="O944" s="148"/>
      <c r="P944" s="148"/>
      <c r="Q944" s="148"/>
      <c r="R944" s="148"/>
      <c r="S944" s="148"/>
      <c r="T944" s="148"/>
      <c r="U944" s="148"/>
      <c r="V944" s="148"/>
      <c r="W944" s="148"/>
      <c r="X944" s="148"/>
      <c r="Y944" s="148"/>
      <c r="Z944" s="148"/>
    </row>
    <row r="945" spans="1:26" ht="17.25" x14ac:dyDescent="0.4">
      <c r="A945" s="148"/>
      <c r="B945" s="148"/>
      <c r="C945" s="148"/>
      <c r="D945" s="148"/>
      <c r="E945" s="148"/>
      <c r="F945" s="148"/>
      <c r="G945" s="148"/>
      <c r="H945" s="148"/>
      <c r="I945" s="148"/>
      <c r="J945" s="148"/>
      <c r="K945" s="148"/>
      <c r="L945" s="155"/>
      <c r="M945" s="148"/>
      <c r="N945" s="148"/>
      <c r="O945" s="148"/>
      <c r="P945" s="148"/>
      <c r="Q945" s="148"/>
      <c r="R945" s="148"/>
      <c r="S945" s="148"/>
      <c r="T945" s="148"/>
      <c r="U945" s="148"/>
      <c r="V945" s="148"/>
      <c r="W945" s="148"/>
      <c r="X945" s="148"/>
      <c r="Y945" s="148"/>
      <c r="Z945" s="148"/>
    </row>
    <row r="946" spans="1:26" ht="17.25" x14ac:dyDescent="0.4">
      <c r="A946" s="148"/>
      <c r="B946" s="148"/>
      <c r="C946" s="148"/>
      <c r="D946" s="148"/>
      <c r="E946" s="148"/>
      <c r="F946" s="148"/>
      <c r="G946" s="148"/>
      <c r="H946" s="148"/>
      <c r="I946" s="148"/>
      <c r="J946" s="148"/>
      <c r="K946" s="148"/>
      <c r="L946" s="155"/>
      <c r="M946" s="148"/>
      <c r="N946" s="148"/>
      <c r="O946" s="148"/>
      <c r="P946" s="148"/>
      <c r="Q946" s="148"/>
      <c r="R946" s="148"/>
      <c r="S946" s="148"/>
      <c r="T946" s="148"/>
      <c r="U946" s="148"/>
      <c r="V946" s="148"/>
      <c r="W946" s="148"/>
      <c r="X946" s="148"/>
      <c r="Y946" s="148"/>
      <c r="Z946" s="148"/>
    </row>
    <row r="947" spans="1:26" ht="17.25" x14ac:dyDescent="0.4">
      <c r="A947" s="148"/>
      <c r="B947" s="148"/>
      <c r="C947" s="148"/>
      <c r="D947" s="148"/>
      <c r="E947" s="148"/>
      <c r="F947" s="148"/>
      <c r="G947" s="148"/>
      <c r="H947" s="148"/>
      <c r="I947" s="148"/>
      <c r="J947" s="148"/>
      <c r="K947" s="148"/>
      <c r="L947" s="155"/>
      <c r="M947" s="148"/>
      <c r="N947" s="148"/>
      <c r="O947" s="148"/>
      <c r="P947" s="148"/>
      <c r="Q947" s="148"/>
      <c r="R947" s="148"/>
      <c r="S947" s="148"/>
      <c r="T947" s="148"/>
      <c r="U947" s="148"/>
      <c r="V947" s="148"/>
      <c r="W947" s="148"/>
      <c r="X947" s="148"/>
      <c r="Y947" s="148"/>
      <c r="Z947" s="148"/>
    </row>
    <row r="948" spans="1:26" ht="17.25" x14ac:dyDescent="0.4">
      <c r="A948" s="148"/>
      <c r="B948" s="148"/>
      <c r="C948" s="148"/>
      <c r="D948" s="148"/>
      <c r="E948" s="148"/>
      <c r="F948" s="148"/>
      <c r="G948" s="148"/>
      <c r="H948" s="148"/>
      <c r="I948" s="148"/>
      <c r="J948" s="148"/>
      <c r="K948" s="148"/>
      <c r="L948" s="155"/>
      <c r="M948" s="148"/>
      <c r="N948" s="148"/>
      <c r="O948" s="148"/>
      <c r="P948" s="148"/>
      <c r="Q948" s="148"/>
      <c r="R948" s="148"/>
      <c r="S948" s="148"/>
      <c r="T948" s="148"/>
      <c r="U948" s="148"/>
      <c r="V948" s="148"/>
      <c r="W948" s="148"/>
      <c r="X948" s="148"/>
      <c r="Y948" s="148"/>
      <c r="Z948" s="148"/>
    </row>
    <row r="949" spans="1:26" ht="17.25" x14ac:dyDescent="0.4">
      <c r="A949" s="148"/>
      <c r="B949" s="148"/>
      <c r="C949" s="148"/>
      <c r="D949" s="148"/>
      <c r="E949" s="148"/>
      <c r="F949" s="148"/>
      <c r="G949" s="148"/>
      <c r="H949" s="148"/>
      <c r="I949" s="148"/>
      <c r="J949" s="148"/>
      <c r="K949" s="148"/>
      <c r="L949" s="155"/>
      <c r="M949" s="148"/>
      <c r="N949" s="148"/>
      <c r="O949" s="148"/>
      <c r="P949" s="148"/>
      <c r="Q949" s="148"/>
      <c r="R949" s="148"/>
      <c r="S949" s="148"/>
      <c r="T949" s="148"/>
      <c r="U949" s="148"/>
      <c r="V949" s="148"/>
      <c r="W949" s="148"/>
      <c r="X949" s="148"/>
      <c r="Y949" s="148"/>
      <c r="Z949" s="148"/>
    </row>
    <row r="950" spans="1:26" ht="17.25" x14ac:dyDescent="0.4">
      <c r="A950" s="148"/>
      <c r="B950" s="148"/>
      <c r="C950" s="148"/>
      <c r="D950" s="148"/>
      <c r="E950" s="148"/>
      <c r="F950" s="148"/>
      <c r="G950" s="148"/>
      <c r="H950" s="148"/>
      <c r="I950" s="148"/>
      <c r="J950" s="148"/>
      <c r="K950" s="148"/>
      <c r="L950" s="155"/>
      <c r="M950" s="148"/>
      <c r="N950" s="148"/>
      <c r="O950" s="148"/>
      <c r="P950" s="148"/>
      <c r="Q950" s="148"/>
      <c r="R950" s="148"/>
      <c r="S950" s="148"/>
      <c r="T950" s="148"/>
      <c r="U950" s="148"/>
      <c r="V950" s="148"/>
      <c r="W950" s="148"/>
      <c r="X950" s="148"/>
      <c r="Y950" s="148"/>
      <c r="Z950" s="148"/>
    </row>
    <row r="951" spans="1:26" ht="17.25" x14ac:dyDescent="0.4">
      <c r="A951" s="148"/>
      <c r="B951" s="148"/>
      <c r="C951" s="148"/>
      <c r="D951" s="148"/>
      <c r="E951" s="148"/>
      <c r="F951" s="148"/>
      <c r="G951" s="148"/>
      <c r="H951" s="148"/>
      <c r="I951" s="148"/>
      <c r="J951" s="148"/>
      <c r="K951" s="148"/>
      <c r="L951" s="155"/>
      <c r="M951" s="148"/>
      <c r="N951" s="148"/>
      <c r="O951" s="148"/>
      <c r="P951" s="148"/>
      <c r="Q951" s="148"/>
      <c r="R951" s="148"/>
      <c r="S951" s="148"/>
      <c r="T951" s="148"/>
      <c r="U951" s="148"/>
      <c r="V951" s="148"/>
      <c r="W951" s="148"/>
      <c r="X951" s="148"/>
      <c r="Y951" s="148"/>
      <c r="Z951" s="148"/>
    </row>
    <row r="952" spans="1:26" ht="17.25" x14ac:dyDescent="0.4">
      <c r="A952" s="148"/>
      <c r="B952" s="148"/>
      <c r="C952" s="148"/>
      <c r="D952" s="148"/>
      <c r="E952" s="148"/>
      <c r="F952" s="148"/>
      <c r="G952" s="148"/>
      <c r="H952" s="148"/>
      <c r="I952" s="148"/>
      <c r="J952" s="148"/>
      <c r="K952" s="148"/>
      <c r="L952" s="155"/>
      <c r="M952" s="148"/>
      <c r="N952" s="148"/>
      <c r="O952" s="148"/>
      <c r="P952" s="148"/>
      <c r="Q952" s="148"/>
      <c r="R952" s="148"/>
      <c r="S952" s="148"/>
      <c r="T952" s="148"/>
      <c r="U952" s="148"/>
      <c r="V952" s="148"/>
      <c r="W952" s="148"/>
      <c r="X952" s="148"/>
      <c r="Y952" s="148"/>
      <c r="Z952" s="148"/>
    </row>
    <row r="953" spans="1:26" ht="17.25" x14ac:dyDescent="0.4">
      <c r="A953" s="148"/>
      <c r="B953" s="148"/>
      <c r="C953" s="148"/>
      <c r="D953" s="148"/>
      <c r="E953" s="148"/>
      <c r="F953" s="148"/>
      <c r="G953" s="148"/>
      <c r="H953" s="148"/>
      <c r="I953" s="148"/>
      <c r="J953" s="148"/>
      <c r="K953" s="148"/>
      <c r="L953" s="155"/>
      <c r="M953" s="148"/>
      <c r="N953" s="148"/>
      <c r="O953" s="148"/>
      <c r="P953" s="148"/>
      <c r="Q953" s="148"/>
      <c r="R953" s="148"/>
      <c r="S953" s="148"/>
      <c r="T953" s="148"/>
      <c r="U953" s="148"/>
      <c r="V953" s="148"/>
      <c r="W953" s="148"/>
      <c r="X953" s="148"/>
      <c r="Y953" s="148"/>
      <c r="Z953" s="148"/>
    </row>
    <row r="954" spans="1:26" ht="17.25" x14ac:dyDescent="0.4">
      <c r="A954" s="148"/>
      <c r="B954" s="148"/>
      <c r="C954" s="148"/>
      <c r="D954" s="148"/>
      <c r="E954" s="148"/>
      <c r="F954" s="148"/>
      <c r="G954" s="148"/>
      <c r="H954" s="148"/>
      <c r="I954" s="148"/>
      <c r="J954" s="148"/>
      <c r="K954" s="148"/>
      <c r="L954" s="155"/>
      <c r="M954" s="148"/>
      <c r="N954" s="148"/>
      <c r="O954" s="148"/>
      <c r="P954" s="148"/>
      <c r="Q954" s="148"/>
      <c r="R954" s="148"/>
      <c r="S954" s="148"/>
      <c r="T954" s="148"/>
      <c r="U954" s="148"/>
      <c r="V954" s="148"/>
      <c r="W954" s="148"/>
      <c r="X954" s="148"/>
      <c r="Y954" s="148"/>
      <c r="Z954" s="148"/>
    </row>
    <row r="955" spans="1:26" ht="17.25" x14ac:dyDescent="0.4">
      <c r="A955" s="148"/>
      <c r="B955" s="148"/>
      <c r="C955" s="148"/>
      <c r="D955" s="148"/>
      <c r="E955" s="148"/>
      <c r="F955" s="148"/>
      <c r="G955" s="148"/>
      <c r="H955" s="148"/>
      <c r="I955" s="148"/>
      <c r="J955" s="148"/>
      <c r="K955" s="148"/>
      <c r="L955" s="155"/>
      <c r="M955" s="148"/>
      <c r="N955" s="148"/>
      <c r="O955" s="148"/>
      <c r="P955" s="148"/>
      <c r="Q955" s="148"/>
      <c r="R955" s="148"/>
      <c r="S955" s="148"/>
      <c r="T955" s="148"/>
      <c r="U955" s="148"/>
      <c r="V955" s="148"/>
      <c r="W955" s="148"/>
      <c r="X955" s="148"/>
      <c r="Y955" s="148"/>
      <c r="Z955" s="148"/>
    </row>
    <row r="956" spans="1:26" ht="17.25" x14ac:dyDescent="0.4">
      <c r="A956" s="148"/>
      <c r="B956" s="148"/>
      <c r="C956" s="148"/>
      <c r="D956" s="148"/>
      <c r="E956" s="148"/>
      <c r="F956" s="148"/>
      <c r="G956" s="148"/>
      <c r="H956" s="148"/>
      <c r="I956" s="148"/>
      <c r="J956" s="148"/>
      <c r="K956" s="148"/>
      <c r="L956" s="155"/>
      <c r="M956" s="148"/>
      <c r="N956" s="148"/>
      <c r="O956" s="148"/>
      <c r="P956" s="148"/>
      <c r="Q956" s="148"/>
      <c r="R956" s="148"/>
      <c r="S956" s="148"/>
      <c r="T956" s="148"/>
      <c r="U956" s="148"/>
      <c r="V956" s="148"/>
      <c r="W956" s="148"/>
      <c r="X956" s="148"/>
      <c r="Y956" s="148"/>
      <c r="Z956" s="148"/>
    </row>
    <row r="957" spans="1:26" ht="17.25" x14ac:dyDescent="0.4">
      <c r="A957" s="148"/>
      <c r="B957" s="148"/>
      <c r="C957" s="148"/>
      <c r="D957" s="148"/>
      <c r="E957" s="148"/>
      <c r="F957" s="148"/>
      <c r="G957" s="148"/>
      <c r="H957" s="148"/>
      <c r="I957" s="148"/>
      <c r="J957" s="148"/>
      <c r="K957" s="148"/>
      <c r="L957" s="155"/>
      <c r="M957" s="148"/>
      <c r="N957" s="148"/>
      <c r="O957" s="148"/>
      <c r="P957" s="148"/>
      <c r="Q957" s="148"/>
      <c r="R957" s="148"/>
      <c r="S957" s="148"/>
      <c r="T957" s="148"/>
      <c r="U957" s="148"/>
      <c r="V957" s="148"/>
      <c r="W957" s="148"/>
      <c r="X957" s="148"/>
      <c r="Y957" s="148"/>
      <c r="Z957" s="148"/>
    </row>
    <row r="958" spans="1:26" ht="17.25" x14ac:dyDescent="0.4">
      <c r="A958" s="148"/>
      <c r="B958" s="148"/>
      <c r="C958" s="148"/>
      <c r="D958" s="148"/>
      <c r="E958" s="148"/>
      <c r="F958" s="148"/>
      <c r="G958" s="148"/>
      <c r="H958" s="148"/>
      <c r="I958" s="148"/>
      <c r="J958" s="148"/>
      <c r="K958" s="148"/>
      <c r="L958" s="155"/>
      <c r="M958" s="148"/>
      <c r="N958" s="148"/>
      <c r="O958" s="148"/>
      <c r="P958" s="148"/>
      <c r="Q958" s="148"/>
      <c r="R958" s="148"/>
      <c r="S958" s="148"/>
      <c r="T958" s="148"/>
      <c r="U958" s="148"/>
      <c r="V958" s="148"/>
      <c r="W958" s="148"/>
      <c r="X958" s="148"/>
      <c r="Y958" s="148"/>
      <c r="Z958" s="148"/>
    </row>
    <row r="959" spans="1:26" ht="17.25" x14ac:dyDescent="0.4">
      <c r="A959" s="148"/>
      <c r="B959" s="148"/>
      <c r="C959" s="148"/>
      <c r="D959" s="148"/>
      <c r="E959" s="148"/>
      <c r="F959" s="148"/>
      <c r="G959" s="148"/>
      <c r="H959" s="148"/>
      <c r="I959" s="148"/>
      <c r="J959" s="148"/>
      <c r="K959" s="148"/>
      <c r="L959" s="155"/>
      <c r="M959" s="148"/>
      <c r="N959" s="148"/>
      <c r="O959" s="148"/>
      <c r="P959" s="148"/>
      <c r="Q959" s="148"/>
      <c r="R959" s="148"/>
      <c r="S959" s="148"/>
      <c r="T959" s="148"/>
      <c r="U959" s="148"/>
      <c r="V959" s="148"/>
      <c r="W959" s="148"/>
      <c r="X959" s="148"/>
      <c r="Y959" s="148"/>
      <c r="Z959" s="148"/>
    </row>
    <row r="960" spans="1:26" ht="17.25" x14ac:dyDescent="0.4">
      <c r="A960" s="148"/>
      <c r="B960" s="148"/>
      <c r="C960" s="148"/>
      <c r="D960" s="148"/>
      <c r="E960" s="148"/>
      <c r="F960" s="148"/>
      <c r="G960" s="148"/>
      <c r="H960" s="148"/>
      <c r="I960" s="148"/>
      <c r="J960" s="148"/>
      <c r="K960" s="148"/>
      <c r="L960" s="155"/>
      <c r="M960" s="148"/>
      <c r="N960" s="148"/>
      <c r="O960" s="148"/>
      <c r="P960" s="148"/>
      <c r="Q960" s="148"/>
      <c r="R960" s="148"/>
      <c r="S960" s="148"/>
      <c r="T960" s="148"/>
      <c r="U960" s="148"/>
      <c r="V960" s="148"/>
      <c r="W960" s="148"/>
      <c r="X960" s="148"/>
      <c r="Y960" s="148"/>
      <c r="Z960" s="148"/>
    </row>
    <row r="961" spans="1:26" ht="17.25" x14ac:dyDescent="0.4">
      <c r="A961" s="148"/>
      <c r="B961" s="148"/>
      <c r="C961" s="148"/>
      <c r="D961" s="148"/>
      <c r="E961" s="148"/>
      <c r="F961" s="148"/>
      <c r="G961" s="148"/>
      <c r="H961" s="148"/>
      <c r="I961" s="148"/>
      <c r="J961" s="148"/>
      <c r="K961" s="148"/>
      <c r="L961" s="155"/>
      <c r="M961" s="148"/>
      <c r="N961" s="148"/>
      <c r="O961" s="148"/>
      <c r="P961" s="148"/>
      <c r="Q961" s="148"/>
      <c r="R961" s="148"/>
      <c r="S961" s="148"/>
      <c r="T961" s="148"/>
      <c r="U961" s="148"/>
      <c r="V961" s="148"/>
      <c r="W961" s="148"/>
      <c r="X961" s="148"/>
      <c r="Y961" s="148"/>
      <c r="Z961" s="148"/>
    </row>
    <row r="962" spans="1:26" ht="17.25" x14ac:dyDescent="0.4">
      <c r="A962" s="148"/>
      <c r="B962" s="148"/>
      <c r="C962" s="148"/>
      <c r="D962" s="148"/>
      <c r="E962" s="148"/>
      <c r="F962" s="148"/>
      <c r="G962" s="148"/>
      <c r="H962" s="148"/>
      <c r="I962" s="148"/>
      <c r="J962" s="148"/>
      <c r="K962" s="148"/>
      <c r="L962" s="155"/>
      <c r="M962" s="148"/>
      <c r="N962" s="148"/>
      <c r="O962" s="148"/>
      <c r="P962" s="148"/>
      <c r="Q962" s="148"/>
      <c r="R962" s="148"/>
      <c r="S962" s="148"/>
      <c r="T962" s="148"/>
      <c r="U962" s="148"/>
      <c r="V962" s="148"/>
      <c r="W962" s="148"/>
      <c r="X962" s="148"/>
      <c r="Y962" s="148"/>
      <c r="Z962" s="148"/>
    </row>
    <row r="963" spans="1:26" ht="17.25" x14ac:dyDescent="0.4">
      <c r="A963" s="148"/>
      <c r="B963" s="148"/>
      <c r="C963" s="148"/>
      <c r="D963" s="148"/>
      <c r="E963" s="148"/>
      <c r="F963" s="148"/>
      <c r="G963" s="148"/>
      <c r="H963" s="148"/>
      <c r="I963" s="148"/>
      <c r="J963" s="148"/>
      <c r="K963" s="148"/>
      <c r="L963" s="155"/>
      <c r="M963" s="148"/>
      <c r="N963" s="148"/>
      <c r="O963" s="148"/>
      <c r="P963" s="148"/>
      <c r="Q963" s="148"/>
      <c r="R963" s="148"/>
      <c r="S963" s="148"/>
      <c r="T963" s="148"/>
      <c r="U963" s="148"/>
      <c r="V963" s="148"/>
      <c r="W963" s="148"/>
      <c r="X963" s="148"/>
      <c r="Y963" s="148"/>
      <c r="Z963" s="148"/>
    </row>
    <row r="964" spans="1:26" ht="17.25" x14ac:dyDescent="0.4">
      <c r="A964" s="148"/>
      <c r="B964" s="148"/>
      <c r="C964" s="148"/>
      <c r="D964" s="148"/>
      <c r="E964" s="148"/>
      <c r="F964" s="148"/>
      <c r="G964" s="148"/>
      <c r="H964" s="148"/>
      <c r="I964" s="148"/>
      <c r="J964" s="148"/>
      <c r="K964" s="148"/>
      <c r="L964" s="155"/>
      <c r="M964" s="148"/>
      <c r="N964" s="148"/>
      <c r="O964" s="148"/>
      <c r="P964" s="148"/>
      <c r="Q964" s="148"/>
      <c r="R964" s="148"/>
      <c r="S964" s="148"/>
      <c r="T964" s="148"/>
      <c r="U964" s="148"/>
      <c r="V964" s="148"/>
      <c r="W964" s="148"/>
      <c r="X964" s="148"/>
      <c r="Y964" s="148"/>
      <c r="Z964" s="148"/>
    </row>
    <row r="965" spans="1:26" ht="17.25" x14ac:dyDescent="0.4">
      <c r="A965" s="148"/>
      <c r="B965" s="148"/>
      <c r="C965" s="148"/>
      <c r="D965" s="148"/>
      <c r="E965" s="148"/>
      <c r="F965" s="148"/>
      <c r="G965" s="148"/>
      <c r="H965" s="148"/>
      <c r="I965" s="148"/>
      <c r="J965" s="148"/>
      <c r="K965" s="148"/>
      <c r="L965" s="155"/>
      <c r="M965" s="148"/>
      <c r="N965" s="148"/>
      <c r="O965" s="148"/>
      <c r="P965" s="148"/>
      <c r="Q965" s="148"/>
      <c r="R965" s="148"/>
      <c r="S965" s="148"/>
      <c r="T965" s="148"/>
      <c r="U965" s="148"/>
      <c r="V965" s="148"/>
      <c r="W965" s="148"/>
      <c r="X965" s="148"/>
      <c r="Y965" s="148"/>
      <c r="Z965" s="148"/>
    </row>
    <row r="966" spans="1:26" ht="17.25" x14ac:dyDescent="0.4">
      <c r="A966" s="148"/>
      <c r="B966" s="148"/>
      <c r="C966" s="148"/>
      <c r="D966" s="148"/>
      <c r="E966" s="148"/>
      <c r="F966" s="148"/>
      <c r="G966" s="148"/>
      <c r="H966" s="148"/>
      <c r="I966" s="148"/>
      <c r="J966" s="148"/>
      <c r="K966" s="148"/>
      <c r="L966" s="155"/>
      <c r="M966" s="148"/>
      <c r="N966" s="148"/>
      <c r="O966" s="148"/>
      <c r="P966" s="148"/>
      <c r="Q966" s="148"/>
      <c r="R966" s="148"/>
      <c r="S966" s="148"/>
      <c r="T966" s="148"/>
      <c r="U966" s="148"/>
      <c r="V966" s="148"/>
      <c r="W966" s="148"/>
      <c r="X966" s="148"/>
      <c r="Y966" s="148"/>
      <c r="Z966" s="148"/>
    </row>
    <row r="967" spans="1:26" ht="17.25" x14ac:dyDescent="0.4">
      <c r="A967" s="148"/>
      <c r="B967" s="148"/>
      <c r="C967" s="148"/>
      <c r="D967" s="148"/>
      <c r="E967" s="148"/>
      <c r="F967" s="148"/>
      <c r="G967" s="148"/>
      <c r="H967" s="148"/>
      <c r="I967" s="148"/>
      <c r="J967" s="148"/>
      <c r="K967" s="148"/>
      <c r="L967" s="155"/>
      <c r="M967" s="148"/>
      <c r="N967" s="148"/>
      <c r="O967" s="148"/>
      <c r="P967" s="148"/>
      <c r="Q967" s="148"/>
      <c r="R967" s="148"/>
      <c r="S967" s="148"/>
      <c r="T967" s="148"/>
      <c r="U967" s="148"/>
      <c r="V967" s="148"/>
      <c r="W967" s="148"/>
      <c r="X967" s="148"/>
      <c r="Y967" s="148"/>
      <c r="Z967" s="148"/>
    </row>
    <row r="968" spans="1:26" ht="17.25" x14ac:dyDescent="0.4">
      <c r="A968" s="148"/>
      <c r="B968" s="148"/>
      <c r="C968" s="148"/>
      <c r="D968" s="148"/>
      <c r="E968" s="148"/>
      <c r="F968" s="148"/>
      <c r="G968" s="148"/>
      <c r="H968" s="148"/>
      <c r="I968" s="148"/>
      <c r="J968" s="148"/>
      <c r="K968" s="148"/>
      <c r="L968" s="155"/>
      <c r="M968" s="148"/>
      <c r="N968" s="148"/>
      <c r="O968" s="148"/>
      <c r="P968" s="148"/>
      <c r="Q968" s="148"/>
      <c r="R968" s="148"/>
      <c r="S968" s="148"/>
      <c r="T968" s="148"/>
      <c r="U968" s="148"/>
      <c r="V968" s="148"/>
      <c r="W968" s="148"/>
      <c r="X968" s="148"/>
      <c r="Y968" s="148"/>
      <c r="Z968" s="148"/>
    </row>
    <row r="969" spans="1:26" ht="17.25" x14ac:dyDescent="0.4">
      <c r="A969" s="148"/>
      <c r="B969" s="148"/>
      <c r="C969" s="148"/>
      <c r="D969" s="148"/>
      <c r="E969" s="148"/>
      <c r="F969" s="148"/>
      <c r="G969" s="148"/>
      <c r="H969" s="148"/>
      <c r="I969" s="148"/>
      <c r="J969" s="148"/>
      <c r="K969" s="148"/>
      <c r="L969" s="155"/>
      <c r="M969" s="148"/>
      <c r="N969" s="148"/>
      <c r="O969" s="148"/>
      <c r="P969" s="148"/>
      <c r="Q969" s="148"/>
      <c r="R969" s="148"/>
      <c r="S969" s="148"/>
      <c r="T969" s="148"/>
      <c r="U969" s="148"/>
      <c r="V969" s="148"/>
      <c r="W969" s="148"/>
      <c r="X969" s="148"/>
      <c r="Y969" s="148"/>
      <c r="Z969" s="148"/>
    </row>
    <row r="970" spans="1:26" ht="17.25" x14ac:dyDescent="0.4">
      <c r="A970" s="148"/>
      <c r="B970" s="148"/>
      <c r="C970" s="148"/>
      <c r="D970" s="148"/>
      <c r="E970" s="148"/>
      <c r="F970" s="148"/>
      <c r="G970" s="148"/>
      <c r="H970" s="148"/>
      <c r="I970" s="148"/>
      <c r="J970" s="148"/>
      <c r="K970" s="148"/>
      <c r="L970" s="155"/>
      <c r="M970" s="148"/>
      <c r="N970" s="148"/>
      <c r="O970" s="148"/>
      <c r="P970" s="148"/>
      <c r="Q970" s="148"/>
      <c r="R970" s="148"/>
      <c r="S970" s="148"/>
      <c r="T970" s="148"/>
      <c r="U970" s="148"/>
      <c r="V970" s="148"/>
      <c r="W970" s="148"/>
      <c r="X970" s="148"/>
      <c r="Y970" s="148"/>
      <c r="Z970" s="148"/>
    </row>
    <row r="971" spans="1:26" ht="17.25" x14ac:dyDescent="0.4">
      <c r="A971" s="148"/>
      <c r="B971" s="148"/>
      <c r="C971" s="148"/>
      <c r="D971" s="148"/>
      <c r="E971" s="148"/>
      <c r="F971" s="148"/>
      <c r="G971" s="148"/>
      <c r="H971" s="148"/>
      <c r="I971" s="148"/>
      <c r="J971" s="148"/>
      <c r="K971" s="148"/>
      <c r="L971" s="155"/>
      <c r="M971" s="148"/>
      <c r="N971" s="148"/>
      <c r="O971" s="148"/>
      <c r="P971" s="148"/>
      <c r="Q971" s="148"/>
      <c r="R971" s="148"/>
      <c r="S971" s="148"/>
      <c r="T971" s="148"/>
      <c r="U971" s="148"/>
      <c r="V971" s="148"/>
      <c r="W971" s="148"/>
      <c r="X971" s="148"/>
      <c r="Y971" s="148"/>
      <c r="Z971" s="148"/>
    </row>
    <row r="972" spans="1:26" ht="17.25" x14ac:dyDescent="0.4">
      <c r="A972" s="148"/>
      <c r="B972" s="148"/>
      <c r="C972" s="148"/>
      <c r="D972" s="148"/>
      <c r="E972" s="148"/>
      <c r="F972" s="148"/>
      <c r="G972" s="148"/>
      <c r="H972" s="148"/>
      <c r="I972" s="148"/>
      <c r="J972" s="148"/>
      <c r="K972" s="148"/>
      <c r="L972" s="155"/>
      <c r="M972" s="148"/>
      <c r="N972" s="148"/>
      <c r="O972" s="148"/>
      <c r="P972" s="148"/>
      <c r="Q972" s="148"/>
      <c r="R972" s="148"/>
      <c r="S972" s="148"/>
      <c r="T972" s="148"/>
      <c r="U972" s="148"/>
      <c r="V972" s="148"/>
      <c r="W972" s="148"/>
      <c r="X972" s="148"/>
      <c r="Y972" s="148"/>
      <c r="Z972" s="148"/>
    </row>
    <row r="973" spans="1:26" ht="17.25" x14ac:dyDescent="0.4">
      <c r="A973" s="148"/>
      <c r="B973" s="148"/>
      <c r="C973" s="148"/>
      <c r="D973" s="148"/>
      <c r="E973" s="148"/>
      <c r="F973" s="148"/>
      <c r="G973" s="148"/>
      <c r="H973" s="148"/>
      <c r="I973" s="148"/>
      <c r="J973" s="148"/>
      <c r="K973" s="148"/>
      <c r="L973" s="155"/>
      <c r="M973" s="148"/>
      <c r="N973" s="148"/>
      <c r="O973" s="148"/>
      <c r="P973" s="148"/>
      <c r="Q973" s="148"/>
      <c r="R973" s="148"/>
      <c r="S973" s="148"/>
      <c r="T973" s="148"/>
      <c r="U973" s="148"/>
      <c r="V973" s="148"/>
      <c r="W973" s="148"/>
      <c r="X973" s="148"/>
      <c r="Y973" s="148"/>
      <c r="Z973" s="148"/>
    </row>
    <row r="974" spans="1:26" ht="17.25" x14ac:dyDescent="0.4">
      <c r="A974" s="148"/>
      <c r="B974" s="148"/>
      <c r="C974" s="148"/>
      <c r="D974" s="148"/>
      <c r="E974" s="148"/>
      <c r="F974" s="148"/>
      <c r="G974" s="148"/>
      <c r="H974" s="148"/>
      <c r="I974" s="148"/>
      <c r="J974" s="148"/>
      <c r="K974" s="148"/>
      <c r="L974" s="155"/>
      <c r="M974" s="148"/>
      <c r="N974" s="148"/>
      <c r="O974" s="148"/>
      <c r="P974" s="148"/>
      <c r="Q974" s="148"/>
      <c r="R974" s="148"/>
      <c r="S974" s="148"/>
      <c r="T974" s="148"/>
      <c r="U974" s="148"/>
      <c r="V974" s="148"/>
      <c r="W974" s="148"/>
      <c r="X974" s="148"/>
      <c r="Y974" s="148"/>
      <c r="Z974" s="148"/>
    </row>
    <row r="975" spans="1:26" ht="17.25" x14ac:dyDescent="0.4">
      <c r="A975" s="148"/>
      <c r="B975" s="148"/>
      <c r="C975" s="148"/>
      <c r="D975" s="148"/>
      <c r="E975" s="148"/>
      <c r="F975" s="148"/>
      <c r="G975" s="148"/>
      <c r="H975" s="148"/>
      <c r="I975" s="148"/>
      <c r="J975" s="148"/>
      <c r="K975" s="148"/>
      <c r="L975" s="155"/>
      <c r="M975" s="148"/>
      <c r="N975" s="148"/>
      <c r="O975" s="148"/>
      <c r="P975" s="148"/>
      <c r="Q975" s="148"/>
      <c r="R975" s="148"/>
      <c r="S975" s="148"/>
      <c r="T975" s="148"/>
      <c r="U975" s="148"/>
      <c r="V975" s="148"/>
      <c r="W975" s="148"/>
      <c r="X975" s="148"/>
      <c r="Y975" s="148"/>
      <c r="Z975" s="148"/>
    </row>
    <row r="976" spans="1:26" ht="17.25" x14ac:dyDescent="0.4">
      <c r="A976" s="148"/>
      <c r="B976" s="148"/>
      <c r="C976" s="148"/>
      <c r="D976" s="148"/>
      <c r="E976" s="148"/>
      <c r="F976" s="148"/>
      <c r="G976" s="148"/>
      <c r="H976" s="148"/>
      <c r="I976" s="148"/>
      <c r="J976" s="148"/>
      <c r="K976" s="148"/>
      <c r="L976" s="155"/>
      <c r="M976" s="148"/>
      <c r="N976" s="148"/>
      <c r="O976" s="148"/>
      <c r="P976" s="148"/>
      <c r="Q976" s="148"/>
      <c r="R976" s="148"/>
      <c r="S976" s="148"/>
      <c r="T976" s="148"/>
      <c r="U976" s="148"/>
      <c r="V976" s="148"/>
      <c r="W976" s="148"/>
      <c r="X976" s="148"/>
      <c r="Y976" s="148"/>
      <c r="Z976" s="148"/>
    </row>
    <row r="977" spans="1:26" ht="17.25" x14ac:dyDescent="0.4">
      <c r="A977" s="148"/>
      <c r="B977" s="148"/>
      <c r="C977" s="148"/>
      <c r="D977" s="148"/>
      <c r="E977" s="148"/>
      <c r="F977" s="148"/>
      <c r="G977" s="148"/>
      <c r="H977" s="148"/>
      <c r="I977" s="148"/>
      <c r="J977" s="148"/>
      <c r="K977" s="148"/>
      <c r="L977" s="155"/>
      <c r="M977" s="148"/>
      <c r="N977" s="148"/>
      <c r="O977" s="148"/>
      <c r="P977" s="148"/>
      <c r="Q977" s="148"/>
      <c r="R977" s="148"/>
      <c r="S977" s="148"/>
      <c r="T977" s="148"/>
      <c r="U977" s="148"/>
      <c r="V977" s="148"/>
      <c r="W977" s="148"/>
      <c r="X977" s="148"/>
      <c r="Y977" s="148"/>
      <c r="Z977" s="148"/>
    </row>
    <row r="978" spans="1:26" ht="17.25" x14ac:dyDescent="0.4">
      <c r="A978" s="148"/>
      <c r="B978" s="148"/>
      <c r="C978" s="148"/>
      <c r="D978" s="148"/>
      <c r="E978" s="148"/>
      <c r="F978" s="148"/>
      <c r="G978" s="148"/>
      <c r="H978" s="148"/>
      <c r="I978" s="148"/>
      <c r="J978" s="148"/>
      <c r="K978" s="148"/>
      <c r="L978" s="155"/>
      <c r="M978" s="148"/>
      <c r="N978" s="148"/>
      <c r="O978" s="148"/>
      <c r="P978" s="148"/>
      <c r="Q978" s="148"/>
      <c r="R978" s="148"/>
      <c r="S978" s="148"/>
      <c r="T978" s="148"/>
      <c r="U978" s="148"/>
      <c r="V978" s="148"/>
      <c r="W978" s="148"/>
      <c r="X978" s="148"/>
      <c r="Y978" s="148"/>
      <c r="Z978" s="148"/>
    </row>
    <row r="979" spans="1:26" ht="17.25" x14ac:dyDescent="0.4">
      <c r="A979" s="148"/>
      <c r="B979" s="148"/>
      <c r="C979" s="148"/>
      <c r="D979" s="148"/>
      <c r="E979" s="148"/>
      <c r="F979" s="148"/>
      <c r="G979" s="148"/>
      <c r="H979" s="148"/>
      <c r="I979" s="148"/>
      <c r="J979" s="148"/>
      <c r="K979" s="148"/>
      <c r="L979" s="155"/>
      <c r="M979" s="148"/>
      <c r="N979" s="148"/>
      <c r="O979" s="148"/>
      <c r="P979" s="148"/>
      <c r="Q979" s="148"/>
      <c r="R979" s="148"/>
      <c r="S979" s="148"/>
      <c r="T979" s="148"/>
      <c r="U979" s="148"/>
      <c r="V979" s="148"/>
      <c r="W979" s="148"/>
      <c r="X979" s="148"/>
      <c r="Y979" s="148"/>
      <c r="Z979" s="148"/>
    </row>
    <row r="980" spans="1:26" ht="17.25" x14ac:dyDescent="0.4">
      <c r="A980" s="148"/>
      <c r="B980" s="148"/>
      <c r="C980" s="148"/>
      <c r="D980" s="148"/>
      <c r="E980" s="148"/>
      <c r="F980" s="148"/>
      <c r="G980" s="148"/>
      <c r="H980" s="148"/>
      <c r="I980" s="148"/>
      <c r="J980" s="148"/>
      <c r="K980" s="148"/>
      <c r="L980" s="155"/>
      <c r="M980" s="148"/>
      <c r="N980" s="148"/>
      <c r="O980" s="148"/>
      <c r="P980" s="148"/>
      <c r="Q980" s="148"/>
      <c r="R980" s="148"/>
      <c r="S980" s="148"/>
      <c r="T980" s="148"/>
      <c r="U980" s="148"/>
      <c r="V980" s="148"/>
      <c r="W980" s="148"/>
      <c r="X980" s="148"/>
      <c r="Y980" s="148"/>
      <c r="Z980" s="148"/>
    </row>
    <row r="981" spans="1:26" ht="17.25" x14ac:dyDescent="0.4">
      <c r="A981" s="148"/>
      <c r="B981" s="148"/>
      <c r="C981" s="148"/>
      <c r="D981" s="148"/>
      <c r="E981" s="148"/>
      <c r="F981" s="148"/>
      <c r="G981" s="148"/>
      <c r="H981" s="148"/>
      <c r="I981" s="148"/>
      <c r="J981" s="148"/>
      <c r="K981" s="148"/>
      <c r="L981" s="155"/>
      <c r="M981" s="148"/>
      <c r="N981" s="148"/>
      <c r="O981" s="148"/>
      <c r="P981" s="148"/>
      <c r="Q981" s="148"/>
      <c r="R981" s="148"/>
      <c r="S981" s="148"/>
      <c r="T981" s="148"/>
      <c r="U981" s="148"/>
      <c r="V981" s="148"/>
      <c r="W981" s="148"/>
      <c r="X981" s="148"/>
      <c r="Y981" s="148"/>
      <c r="Z981" s="148"/>
    </row>
    <row r="982" spans="1:26" ht="17.25" x14ac:dyDescent="0.4">
      <c r="A982" s="148"/>
      <c r="B982" s="148"/>
      <c r="C982" s="148"/>
      <c r="D982" s="148"/>
      <c r="E982" s="148"/>
      <c r="F982" s="148"/>
      <c r="G982" s="148"/>
      <c r="H982" s="148"/>
      <c r="I982" s="148"/>
      <c r="J982" s="148"/>
      <c r="K982" s="148"/>
      <c r="L982" s="155"/>
      <c r="M982" s="148"/>
      <c r="N982" s="148"/>
      <c r="O982" s="148"/>
      <c r="P982" s="148"/>
      <c r="Q982" s="148"/>
      <c r="R982" s="148"/>
      <c r="S982" s="148"/>
      <c r="T982" s="148"/>
      <c r="U982" s="148"/>
      <c r="V982" s="148"/>
      <c r="W982" s="148"/>
      <c r="X982" s="148"/>
      <c r="Y982" s="148"/>
      <c r="Z982" s="148"/>
    </row>
    <row r="983" spans="1:26" ht="17.25" x14ac:dyDescent="0.4">
      <c r="A983" s="148"/>
      <c r="B983" s="148"/>
      <c r="C983" s="148"/>
      <c r="D983" s="148"/>
      <c r="E983" s="148"/>
      <c r="F983" s="148"/>
      <c r="G983" s="148"/>
      <c r="H983" s="148"/>
      <c r="I983" s="148"/>
      <c r="J983" s="148"/>
      <c r="K983" s="148"/>
      <c r="L983" s="155"/>
      <c r="M983" s="148"/>
      <c r="N983" s="148"/>
      <c r="O983" s="148"/>
      <c r="P983" s="148"/>
      <c r="Q983" s="148"/>
      <c r="R983" s="148"/>
      <c r="S983" s="148"/>
      <c r="T983" s="148"/>
      <c r="U983" s="148"/>
      <c r="V983" s="148"/>
      <c r="W983" s="148"/>
      <c r="X983" s="148"/>
      <c r="Y983" s="148"/>
      <c r="Z983" s="148"/>
    </row>
    <row r="984" spans="1:26" ht="17.25" x14ac:dyDescent="0.4">
      <c r="A984" s="148"/>
      <c r="B984" s="148"/>
      <c r="C984" s="148"/>
      <c r="D984" s="148"/>
      <c r="E984" s="148"/>
      <c r="F984" s="148"/>
      <c r="G984" s="148"/>
      <c r="H984" s="148"/>
      <c r="I984" s="148"/>
      <c r="J984" s="148"/>
      <c r="K984" s="148"/>
      <c r="L984" s="155"/>
      <c r="M984" s="148"/>
      <c r="N984" s="148"/>
      <c r="O984" s="148"/>
      <c r="P984" s="148"/>
      <c r="Q984" s="148"/>
      <c r="R984" s="148"/>
      <c r="S984" s="148"/>
      <c r="T984" s="148"/>
      <c r="U984" s="148"/>
      <c r="V984" s="148"/>
      <c r="W984" s="148"/>
      <c r="X984" s="148"/>
      <c r="Y984" s="148"/>
      <c r="Z984" s="148"/>
    </row>
    <row r="985" spans="1:26" ht="17.25" x14ac:dyDescent="0.4">
      <c r="A985" s="148"/>
      <c r="B985" s="148"/>
      <c r="C985" s="148"/>
      <c r="D985" s="148"/>
      <c r="E985" s="148"/>
      <c r="F985" s="148"/>
      <c r="G985" s="148"/>
      <c r="H985" s="148"/>
      <c r="I985" s="148"/>
      <c r="J985" s="148"/>
      <c r="K985" s="148"/>
      <c r="L985" s="155"/>
      <c r="M985" s="148"/>
      <c r="N985" s="148"/>
      <c r="O985" s="148"/>
      <c r="P985" s="148"/>
      <c r="Q985" s="148"/>
      <c r="R985" s="148"/>
      <c r="S985" s="148"/>
      <c r="T985" s="148"/>
      <c r="U985" s="148"/>
      <c r="V985" s="148"/>
      <c r="W985" s="148"/>
      <c r="X985" s="148"/>
      <c r="Y985" s="148"/>
      <c r="Z985" s="148"/>
    </row>
    <row r="986" spans="1:26" ht="17.25" x14ac:dyDescent="0.4">
      <c r="A986" s="148"/>
      <c r="B986" s="148"/>
      <c r="C986" s="148"/>
      <c r="D986" s="148"/>
      <c r="E986" s="148"/>
      <c r="F986" s="148"/>
      <c r="G986" s="148"/>
      <c r="H986" s="148"/>
      <c r="I986" s="148"/>
      <c r="J986" s="148"/>
      <c r="K986" s="148"/>
      <c r="L986" s="155"/>
      <c r="M986" s="148"/>
      <c r="N986" s="148"/>
      <c r="O986" s="148"/>
      <c r="P986" s="148"/>
      <c r="Q986" s="148"/>
      <c r="R986" s="148"/>
      <c r="S986" s="148"/>
      <c r="T986" s="148"/>
      <c r="U986" s="148"/>
      <c r="V986" s="148"/>
      <c r="W986" s="148"/>
      <c r="X986" s="148"/>
      <c r="Y986" s="148"/>
      <c r="Z986" s="148"/>
    </row>
    <row r="987" spans="1:26" ht="17.25" x14ac:dyDescent="0.4">
      <c r="A987" s="148"/>
      <c r="B987" s="148"/>
      <c r="C987" s="148"/>
      <c r="D987" s="148"/>
      <c r="E987" s="148"/>
      <c r="F987" s="148"/>
      <c r="G987" s="148"/>
      <c r="H987" s="148"/>
      <c r="I987" s="148"/>
      <c r="J987" s="148"/>
      <c r="K987" s="148"/>
      <c r="L987" s="155"/>
      <c r="M987" s="148"/>
      <c r="N987" s="148"/>
      <c r="O987" s="148"/>
      <c r="P987" s="148"/>
      <c r="Q987" s="148"/>
      <c r="R987" s="148"/>
      <c r="S987" s="148"/>
      <c r="T987" s="148"/>
      <c r="U987" s="148"/>
      <c r="V987" s="148"/>
      <c r="W987" s="148"/>
      <c r="X987" s="148"/>
      <c r="Y987" s="148"/>
      <c r="Z987" s="148"/>
    </row>
    <row r="988" spans="1:26" ht="17.25" x14ac:dyDescent="0.4">
      <c r="A988" s="148"/>
      <c r="B988" s="148"/>
      <c r="C988" s="148"/>
      <c r="D988" s="148"/>
      <c r="E988" s="148"/>
      <c r="F988" s="148"/>
      <c r="G988" s="148"/>
      <c r="H988" s="148"/>
      <c r="I988" s="148"/>
      <c r="J988" s="148"/>
      <c r="K988" s="148"/>
      <c r="L988" s="155"/>
      <c r="M988" s="148"/>
      <c r="N988" s="148"/>
      <c r="O988" s="148"/>
      <c r="P988" s="148"/>
      <c r="Q988" s="148"/>
      <c r="R988" s="148"/>
      <c r="S988" s="148"/>
      <c r="T988" s="148"/>
      <c r="U988" s="148"/>
      <c r="V988" s="148"/>
      <c r="W988" s="148"/>
      <c r="X988" s="148"/>
      <c r="Y988" s="148"/>
      <c r="Z988" s="148"/>
    </row>
    <row r="989" spans="1:26" ht="17.25" x14ac:dyDescent="0.4">
      <c r="A989" s="148"/>
      <c r="B989" s="148"/>
      <c r="C989" s="148"/>
      <c r="D989" s="148"/>
      <c r="E989" s="148"/>
      <c r="F989" s="148"/>
      <c r="G989" s="148"/>
      <c r="H989" s="148"/>
      <c r="I989" s="148"/>
      <c r="J989" s="148"/>
      <c r="K989" s="148"/>
      <c r="L989" s="155"/>
      <c r="M989" s="148"/>
      <c r="N989" s="148"/>
      <c r="O989" s="148"/>
      <c r="P989" s="148"/>
      <c r="Q989" s="148"/>
      <c r="R989" s="148"/>
      <c r="S989" s="148"/>
      <c r="T989" s="148"/>
      <c r="U989" s="148"/>
      <c r="V989" s="148"/>
      <c r="W989" s="148"/>
      <c r="X989" s="148"/>
      <c r="Y989" s="148"/>
      <c r="Z989" s="148"/>
    </row>
    <row r="990" spans="1:26" ht="17.25" x14ac:dyDescent="0.4">
      <c r="A990" s="148"/>
      <c r="B990" s="148"/>
      <c r="C990" s="148"/>
      <c r="D990" s="148"/>
      <c r="E990" s="148"/>
      <c r="F990" s="148"/>
      <c r="G990" s="148"/>
      <c r="H990" s="148"/>
      <c r="I990" s="148"/>
      <c r="J990" s="148"/>
      <c r="K990" s="148"/>
      <c r="L990" s="155"/>
      <c r="M990" s="148"/>
      <c r="N990" s="148"/>
      <c r="O990" s="148"/>
      <c r="P990" s="148"/>
      <c r="Q990" s="148"/>
      <c r="R990" s="148"/>
      <c r="S990" s="148"/>
      <c r="T990" s="148"/>
      <c r="U990" s="148"/>
      <c r="V990" s="148"/>
      <c r="W990" s="148"/>
      <c r="X990" s="148"/>
      <c r="Y990" s="148"/>
      <c r="Z990" s="148"/>
    </row>
    <row r="991" spans="1:26" ht="17.25" x14ac:dyDescent="0.4">
      <c r="A991" s="148"/>
      <c r="B991" s="148"/>
      <c r="C991" s="148"/>
      <c r="D991" s="148"/>
      <c r="E991" s="148"/>
      <c r="F991" s="148"/>
      <c r="G991" s="148"/>
      <c r="H991" s="148"/>
      <c r="I991" s="148"/>
      <c r="J991" s="148"/>
      <c r="K991" s="148"/>
      <c r="L991" s="155"/>
      <c r="M991" s="148"/>
      <c r="N991" s="148"/>
      <c r="O991" s="148"/>
      <c r="P991" s="148"/>
      <c r="Q991" s="148"/>
      <c r="R991" s="148"/>
      <c r="S991" s="148"/>
      <c r="T991" s="148"/>
      <c r="U991" s="148"/>
      <c r="V991" s="148"/>
      <c r="W991" s="148"/>
      <c r="X991" s="148"/>
      <c r="Y991" s="148"/>
      <c r="Z991" s="148"/>
    </row>
    <row r="992" spans="1:26" ht="17.25" x14ac:dyDescent="0.4">
      <c r="A992" s="148"/>
      <c r="B992" s="148"/>
      <c r="C992" s="148"/>
      <c r="D992" s="148"/>
      <c r="E992" s="148"/>
      <c r="F992" s="148"/>
      <c r="G992" s="148"/>
      <c r="H992" s="148"/>
      <c r="I992" s="148"/>
      <c r="J992" s="148"/>
      <c r="K992" s="148"/>
      <c r="L992" s="155"/>
      <c r="M992" s="148"/>
      <c r="N992" s="148"/>
      <c r="O992" s="148"/>
      <c r="P992" s="148"/>
      <c r="Q992" s="148"/>
      <c r="R992" s="148"/>
      <c r="S992" s="148"/>
      <c r="T992" s="148"/>
      <c r="U992" s="148"/>
      <c r="V992" s="148"/>
      <c r="W992" s="148"/>
      <c r="X992" s="148"/>
      <c r="Y992" s="148"/>
      <c r="Z992" s="148"/>
    </row>
    <row r="993" spans="1:26" ht="17.25" x14ac:dyDescent="0.4">
      <c r="A993" s="148"/>
      <c r="B993" s="148"/>
      <c r="C993" s="148"/>
      <c r="D993" s="148"/>
      <c r="E993" s="148"/>
      <c r="F993" s="148"/>
      <c r="G993" s="148"/>
      <c r="H993" s="148"/>
      <c r="I993" s="148"/>
      <c r="J993" s="148"/>
      <c r="K993" s="148"/>
      <c r="L993" s="155"/>
      <c r="M993" s="148"/>
      <c r="N993" s="148"/>
      <c r="O993" s="148"/>
      <c r="P993" s="148"/>
      <c r="Q993" s="148"/>
      <c r="R993" s="148"/>
      <c r="S993" s="148"/>
      <c r="T993" s="148"/>
      <c r="U993" s="148"/>
      <c r="V993" s="148"/>
      <c r="W993" s="148"/>
      <c r="X993" s="148"/>
      <c r="Y993" s="148"/>
      <c r="Z993" s="148"/>
    </row>
    <row r="994" spans="1:26" ht="17.25" x14ac:dyDescent="0.4">
      <c r="A994" s="148"/>
      <c r="B994" s="148"/>
      <c r="C994" s="148"/>
      <c r="D994" s="148"/>
      <c r="E994" s="148"/>
      <c r="F994" s="148"/>
      <c r="G994" s="148"/>
      <c r="H994" s="148"/>
      <c r="I994" s="148"/>
      <c r="J994" s="148"/>
      <c r="K994" s="148"/>
      <c r="L994" s="155"/>
      <c r="M994" s="148"/>
      <c r="N994" s="148"/>
      <c r="O994" s="148"/>
      <c r="P994" s="148"/>
      <c r="Q994" s="148"/>
      <c r="R994" s="148"/>
      <c r="S994" s="148"/>
      <c r="T994" s="148"/>
      <c r="U994" s="148"/>
      <c r="V994" s="148"/>
      <c r="W994" s="148"/>
      <c r="X994" s="148"/>
      <c r="Y994" s="148"/>
      <c r="Z994" s="148"/>
    </row>
    <row r="995" spans="1:26" ht="17.25" x14ac:dyDescent="0.4">
      <c r="A995" s="148"/>
      <c r="B995" s="148"/>
      <c r="C995" s="148"/>
      <c r="D995" s="148"/>
      <c r="E995" s="148"/>
      <c r="F995" s="148"/>
      <c r="G995" s="148"/>
      <c r="H995" s="148"/>
      <c r="I995" s="148"/>
      <c r="J995" s="148"/>
      <c r="K995" s="148"/>
      <c r="L995" s="155"/>
      <c r="M995" s="148"/>
      <c r="N995" s="148"/>
      <c r="O995" s="148"/>
      <c r="P995" s="148"/>
      <c r="Q995" s="148"/>
      <c r="R995" s="148"/>
      <c r="S995" s="148"/>
      <c r="T995" s="148"/>
      <c r="U995" s="148"/>
      <c r="V995" s="148"/>
      <c r="W995" s="148"/>
      <c r="X995" s="148"/>
      <c r="Y995" s="148"/>
      <c r="Z995" s="148"/>
    </row>
    <row r="996" spans="1:26" ht="17.25" x14ac:dyDescent="0.4">
      <c r="A996" s="148"/>
      <c r="B996" s="148"/>
      <c r="C996" s="148"/>
      <c r="D996" s="148"/>
      <c r="E996" s="148"/>
      <c r="F996" s="148"/>
      <c r="G996" s="148"/>
      <c r="H996" s="148"/>
      <c r="I996" s="148"/>
      <c r="J996" s="148"/>
      <c r="K996" s="148"/>
      <c r="L996" s="155"/>
      <c r="M996" s="148"/>
      <c r="N996" s="148"/>
      <c r="O996" s="148"/>
      <c r="P996" s="148"/>
      <c r="Q996" s="148"/>
      <c r="R996" s="148"/>
      <c r="S996" s="148"/>
      <c r="T996" s="148"/>
      <c r="U996" s="148"/>
      <c r="V996" s="148"/>
      <c r="W996" s="148"/>
      <c r="X996" s="148"/>
      <c r="Y996" s="148"/>
      <c r="Z996" s="148"/>
    </row>
    <row r="997" spans="1:26" ht="17.25" x14ac:dyDescent="0.4">
      <c r="A997" s="148"/>
      <c r="B997" s="148"/>
      <c r="C997" s="148"/>
      <c r="D997" s="148"/>
      <c r="E997" s="148"/>
      <c r="F997" s="148"/>
      <c r="G997" s="148"/>
      <c r="H997" s="148"/>
      <c r="I997" s="148"/>
      <c r="J997" s="148"/>
      <c r="K997" s="148"/>
      <c r="L997" s="155"/>
      <c r="M997" s="148"/>
      <c r="N997" s="148"/>
      <c r="O997" s="148"/>
      <c r="P997" s="148"/>
      <c r="Q997" s="148"/>
      <c r="R997" s="148"/>
      <c r="S997" s="148"/>
      <c r="T997" s="148"/>
      <c r="U997" s="148"/>
      <c r="V997" s="148"/>
      <c r="W997" s="148"/>
      <c r="X997" s="148"/>
      <c r="Y997" s="148"/>
      <c r="Z997" s="148"/>
    </row>
    <row r="998" spans="1:26" ht="17.25" x14ac:dyDescent="0.4">
      <c r="A998" s="148"/>
      <c r="B998" s="148"/>
      <c r="C998" s="148"/>
      <c r="D998" s="148"/>
      <c r="E998" s="148"/>
      <c r="F998" s="148"/>
      <c r="G998" s="148"/>
      <c r="H998" s="148"/>
      <c r="I998" s="148"/>
      <c r="J998" s="148"/>
      <c r="K998" s="148"/>
      <c r="L998" s="155"/>
      <c r="M998" s="148"/>
      <c r="N998" s="148"/>
      <c r="O998" s="148"/>
      <c r="P998" s="148"/>
      <c r="Q998" s="148"/>
      <c r="R998" s="148"/>
      <c r="S998" s="148"/>
      <c r="T998" s="148"/>
      <c r="U998" s="148"/>
      <c r="V998" s="148"/>
      <c r="W998" s="148"/>
      <c r="X998" s="148"/>
      <c r="Y998" s="148"/>
      <c r="Z998" s="148"/>
    </row>
    <row r="999" spans="1:26" ht="17.25" x14ac:dyDescent="0.4">
      <c r="A999" s="148"/>
      <c r="B999" s="148"/>
      <c r="C999" s="148"/>
      <c r="D999" s="148"/>
      <c r="E999" s="148"/>
      <c r="F999" s="148"/>
      <c r="G999" s="148"/>
      <c r="H999" s="148"/>
      <c r="I999" s="148"/>
      <c r="J999" s="148"/>
      <c r="K999" s="148"/>
      <c r="L999" s="155"/>
      <c r="M999" s="148"/>
      <c r="N999" s="148"/>
      <c r="O999" s="148"/>
      <c r="P999" s="148"/>
      <c r="Q999" s="148"/>
      <c r="R999" s="148"/>
      <c r="S999" s="148"/>
      <c r="T999" s="148"/>
      <c r="U999" s="148"/>
      <c r="V999" s="148"/>
      <c r="W999" s="148"/>
      <c r="X999" s="148"/>
      <c r="Y999" s="148"/>
      <c r="Z999" s="148"/>
    </row>
    <row r="1000" spans="1:26" ht="17.25" x14ac:dyDescent="0.4">
      <c r="A1000" s="148"/>
      <c r="B1000" s="148"/>
      <c r="C1000" s="148"/>
      <c r="D1000" s="148"/>
      <c r="E1000" s="148"/>
      <c r="F1000" s="148"/>
      <c r="G1000" s="148"/>
      <c r="H1000" s="148"/>
      <c r="I1000" s="148"/>
      <c r="J1000" s="148"/>
      <c r="K1000" s="148"/>
      <c r="L1000" s="155"/>
      <c r="M1000" s="148"/>
      <c r="N1000" s="148"/>
      <c r="O1000" s="148"/>
      <c r="P1000" s="148"/>
      <c r="Q1000" s="148"/>
      <c r="R1000" s="148"/>
      <c r="S1000" s="148"/>
      <c r="T1000" s="148"/>
      <c r="U1000" s="148"/>
      <c r="V1000" s="148"/>
      <c r="W1000" s="148"/>
      <c r="X1000" s="148"/>
      <c r="Y1000" s="148"/>
      <c r="Z1000" s="148"/>
    </row>
    <row r="1001" spans="1:26" ht="17.25" x14ac:dyDescent="0.4">
      <c r="A1001" s="148"/>
      <c r="B1001" s="148"/>
      <c r="C1001" s="148"/>
      <c r="D1001" s="148"/>
      <c r="E1001" s="148"/>
      <c r="F1001" s="148"/>
      <c r="G1001" s="148"/>
      <c r="H1001" s="148"/>
      <c r="I1001" s="148"/>
      <c r="J1001" s="148"/>
      <c r="K1001" s="148"/>
      <c r="L1001" s="155"/>
      <c r="M1001" s="148"/>
      <c r="N1001" s="148"/>
      <c r="O1001" s="148"/>
      <c r="P1001" s="148"/>
      <c r="Q1001" s="148"/>
      <c r="R1001" s="148"/>
      <c r="S1001" s="148"/>
      <c r="T1001" s="148"/>
      <c r="U1001" s="148"/>
      <c r="V1001" s="148"/>
      <c r="W1001" s="148"/>
      <c r="X1001" s="148"/>
      <c r="Y1001" s="148"/>
      <c r="Z1001" s="148"/>
    </row>
  </sheetData>
  <mergeCells count="9">
    <mergeCell ref="L1:M1"/>
    <mergeCell ref="A8:Z65"/>
    <mergeCell ref="N6:Y6"/>
    <mergeCell ref="U5:Y5"/>
    <mergeCell ref="A2:Z2"/>
    <mergeCell ref="L4:O4"/>
    <mergeCell ref="B4:I4"/>
    <mergeCell ref="S4:Y4"/>
    <mergeCell ref="K5:L5"/>
  </mergeCells>
  <printOptions horizontalCentered="1"/>
  <pageMargins left="0.78740157480314965" right="0.19685039370078741" top="0.19685039370078741" bottom="0.19685039370078741" header="0" footer="0"/>
  <pageSetup paperSize="9" scale="73" pageOrder="overThenDown" orientation="portrait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outlinePr summaryBelow="0" summaryRight="0"/>
    <pageSetUpPr fitToPage="1"/>
  </sheetPr>
  <dimension ref="A1:Z1001"/>
  <sheetViews>
    <sheetView showGridLines="0" workbookViewId="0">
      <selection activeCell="D5" sqref="D5"/>
    </sheetView>
  </sheetViews>
  <sheetFormatPr defaultColWidth="14.42578125" defaultRowHeight="15.75" customHeight="1" x14ac:dyDescent="0.55000000000000004"/>
  <cols>
    <col min="1" max="1" width="4.85546875" style="11" customWidth="1"/>
    <col min="2" max="2" width="6.28515625" style="11" customWidth="1"/>
    <col min="3" max="3" width="7.7109375" style="11" customWidth="1"/>
    <col min="4" max="4" width="5.42578125" style="11" customWidth="1"/>
    <col min="5" max="5" width="1.7109375" style="11" customWidth="1"/>
    <col min="6" max="6" width="2.5703125" style="11" customWidth="1"/>
    <col min="7" max="7" width="4.42578125" style="11" customWidth="1"/>
    <col min="8" max="8" width="2.42578125" style="11" customWidth="1"/>
    <col min="9" max="9" width="4.5703125" style="11" customWidth="1"/>
    <col min="10" max="10" width="4.42578125" style="11" customWidth="1"/>
    <col min="11" max="11" width="4.5703125" style="11" customWidth="1"/>
    <col min="12" max="16" width="4.42578125" style="11" customWidth="1"/>
    <col min="17" max="17" width="6.7109375" style="11" customWidth="1"/>
    <col min="18" max="18" width="6.28515625" style="11" customWidth="1"/>
    <col min="19" max="19" width="6.7109375" style="11" customWidth="1"/>
    <col min="20" max="25" width="4.42578125" style="11" customWidth="1"/>
    <col min="26" max="26" width="2.140625" style="11" customWidth="1"/>
    <col min="27" max="16384" width="14.42578125" style="11"/>
  </cols>
  <sheetData>
    <row r="1" spans="1:26" ht="15.75" customHeight="1" x14ac:dyDescent="0.55000000000000004">
      <c r="A1" s="8"/>
      <c r="B1" s="10"/>
      <c r="C1" s="10"/>
      <c r="D1" s="10"/>
      <c r="E1" s="10"/>
      <c r="F1" s="10"/>
      <c r="G1" s="10"/>
      <c r="H1" s="10"/>
      <c r="I1" s="10"/>
      <c r="J1" s="10"/>
      <c r="K1" s="10"/>
      <c r="L1" s="219"/>
      <c r="M1" s="224"/>
      <c r="N1" s="26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4" x14ac:dyDescent="0.55000000000000004">
      <c r="A2" s="223" t="str">
        <f>key!I4</f>
        <v>ตัวชี้วัด/ผลการเรียนรู้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</row>
    <row r="3" spans="1:26" ht="12" customHeight="1" x14ac:dyDescent="0.55000000000000004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25.5" customHeight="1" x14ac:dyDescent="0.55000000000000004">
      <c r="A4" s="9" t="s">
        <v>0</v>
      </c>
      <c r="B4" s="188" t="str">
        <f>p01pok!O12</f>
        <v>xxxxxxxxxxxxxxxxxx</v>
      </c>
      <c r="C4" s="221"/>
      <c r="D4" s="221"/>
      <c r="E4" s="221"/>
      <c r="F4" s="221"/>
      <c r="G4" s="221"/>
      <c r="H4" s="221"/>
      <c r="I4" s="221"/>
      <c r="J4" s="9" t="s">
        <v>1</v>
      </c>
      <c r="K4" s="9"/>
      <c r="L4" s="188" t="str">
        <f>p01pok!Y12</f>
        <v>xxxxxx</v>
      </c>
      <c r="M4" s="221"/>
      <c r="N4" s="221"/>
      <c r="O4" s="221"/>
      <c r="P4" s="9" t="s">
        <v>2</v>
      </c>
      <c r="Q4" s="9"/>
      <c r="R4" s="10"/>
      <c r="S4" s="188" t="str">
        <f>p01pok!E12</f>
        <v>กิจกรรมพัฒนาผู้เรียน</v>
      </c>
      <c r="T4" s="221"/>
      <c r="U4" s="221"/>
      <c r="V4" s="221"/>
      <c r="W4" s="221"/>
      <c r="X4" s="221"/>
      <c r="Y4" s="221"/>
      <c r="Z4" s="10"/>
    </row>
    <row r="5" spans="1:26" ht="27.75" customHeight="1" x14ac:dyDescent="0.55000000000000004">
      <c r="A5" s="9" t="s">
        <v>3</v>
      </c>
      <c r="B5" s="10"/>
      <c r="C5" s="10"/>
      <c r="D5" s="162">
        <f>p01pok!L10</f>
        <v>1</v>
      </c>
      <c r="E5" s="10"/>
      <c r="F5" s="10"/>
      <c r="G5" s="10"/>
      <c r="H5" s="10"/>
      <c r="I5" s="10"/>
      <c r="J5" s="10"/>
      <c r="K5" s="9" t="s">
        <v>5</v>
      </c>
      <c r="L5" s="10"/>
      <c r="M5" s="10"/>
      <c r="N5" s="146" t="str">
        <f>p01pok!Q10</f>
        <v>1</v>
      </c>
      <c r="O5" s="10"/>
      <c r="P5" s="10"/>
      <c r="Q5" s="10"/>
      <c r="R5" s="10"/>
      <c r="S5" s="9" t="s">
        <v>6</v>
      </c>
      <c r="T5" s="10"/>
      <c r="U5" s="222" t="str">
        <f>p01pok!V10</f>
        <v>2569</v>
      </c>
      <c r="V5" s="221"/>
      <c r="W5" s="221"/>
      <c r="X5" s="221"/>
      <c r="Y5" s="221"/>
      <c r="Z5" s="10"/>
    </row>
    <row r="6" spans="1:26" ht="28.5" customHeight="1" x14ac:dyDescent="0.55000000000000004">
      <c r="A6" s="9" t="s">
        <v>7</v>
      </c>
      <c r="B6" s="141">
        <f>p01pok!K14*20</f>
        <v>20</v>
      </c>
      <c r="C6" s="9" t="s">
        <v>8</v>
      </c>
      <c r="D6" s="10"/>
      <c r="E6" s="10"/>
      <c r="F6" s="10"/>
      <c r="G6" s="9" t="s">
        <v>9</v>
      </c>
      <c r="H6" s="10"/>
      <c r="I6" s="147">
        <f>p01pok!E14</f>
        <v>0</v>
      </c>
      <c r="J6" s="9" t="s">
        <v>10</v>
      </c>
      <c r="K6" s="10"/>
      <c r="M6" s="9"/>
      <c r="N6" s="9" t="s">
        <v>11</v>
      </c>
      <c r="O6" s="10"/>
      <c r="Q6" s="188" t="str">
        <f>p01pok!E16</f>
        <v>----------เลือกรายชื่อ---------</v>
      </c>
      <c r="R6" s="188"/>
      <c r="S6" s="188"/>
      <c r="T6" s="188"/>
      <c r="U6" s="188"/>
      <c r="V6" s="188"/>
      <c r="W6" s="188"/>
      <c r="X6" s="188"/>
      <c r="Y6" s="188"/>
      <c r="Z6" s="10"/>
    </row>
    <row r="7" spans="1:26" ht="24" x14ac:dyDescent="0.5500000000000000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1" customHeight="1" x14ac:dyDescent="0.55000000000000004">
      <c r="A8" s="226" t="s">
        <v>2229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  <c r="L8" s="22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220"/>
      <c r="X8" s="220"/>
      <c r="Y8" s="220"/>
      <c r="Z8" s="220"/>
    </row>
    <row r="9" spans="1:26" ht="15.75" customHeight="1" x14ac:dyDescent="0.55000000000000004">
      <c r="A9" s="220"/>
      <c r="B9" s="220"/>
      <c r="C9" s="220"/>
      <c r="D9" s="220"/>
      <c r="E9" s="220"/>
      <c r="F9" s="220"/>
      <c r="G9" s="220"/>
      <c r="H9" s="220"/>
      <c r="I9" s="220"/>
      <c r="J9" s="220"/>
      <c r="K9" s="220"/>
      <c r="L9" s="22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220"/>
      <c r="X9" s="220"/>
      <c r="Y9" s="220"/>
      <c r="Z9" s="220"/>
    </row>
    <row r="10" spans="1:26" ht="15.75" customHeight="1" x14ac:dyDescent="0.55000000000000004">
      <c r="A10" s="220"/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220"/>
      <c r="X10" s="220"/>
      <c r="Y10" s="220"/>
      <c r="Z10" s="220"/>
    </row>
    <row r="11" spans="1:26" ht="15.75" customHeight="1" x14ac:dyDescent="0.55000000000000004">
      <c r="A11" s="220"/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0"/>
      <c r="Y11" s="220"/>
      <c r="Z11" s="220"/>
    </row>
    <row r="12" spans="1:26" ht="15.75" customHeight="1" x14ac:dyDescent="0.55000000000000004">
      <c r="A12" s="220"/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220"/>
      <c r="X12" s="220"/>
      <c r="Y12" s="220"/>
      <c r="Z12" s="220"/>
    </row>
    <row r="13" spans="1:26" ht="15.75" customHeight="1" x14ac:dyDescent="0.55000000000000004">
      <c r="A13" s="220"/>
      <c r="B13" s="220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220"/>
      <c r="X13" s="220"/>
      <c r="Y13" s="220"/>
      <c r="Z13" s="220"/>
    </row>
    <row r="14" spans="1:26" ht="15.75" customHeight="1" x14ac:dyDescent="0.55000000000000004">
      <c r="A14" s="220"/>
      <c r="B14" s="220"/>
      <c r="C14" s="220"/>
      <c r="D14" s="220"/>
      <c r="E14" s="220"/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220"/>
      <c r="Z14" s="220"/>
    </row>
    <row r="15" spans="1:26" ht="15.75" customHeight="1" x14ac:dyDescent="0.55000000000000004">
      <c r="A15" s="220"/>
      <c r="B15" s="220"/>
      <c r="C15" s="220"/>
      <c r="D15" s="220"/>
      <c r="E15" s="220"/>
      <c r="F15" s="220"/>
      <c r="G15" s="220"/>
      <c r="H15" s="220"/>
      <c r="I15" s="220"/>
      <c r="J15" s="220"/>
      <c r="K15" s="220"/>
      <c r="L15" s="22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220"/>
      <c r="X15" s="220"/>
      <c r="Y15" s="220"/>
      <c r="Z15" s="220"/>
    </row>
    <row r="16" spans="1:26" ht="15.75" customHeight="1" x14ac:dyDescent="0.55000000000000004">
      <c r="A16" s="220"/>
      <c r="B16" s="220"/>
      <c r="C16" s="220"/>
      <c r="D16" s="220"/>
      <c r="E16" s="220"/>
      <c r="F16" s="220"/>
      <c r="G16" s="220"/>
      <c r="H16" s="220"/>
      <c r="I16" s="220"/>
      <c r="J16" s="220"/>
      <c r="K16" s="220"/>
      <c r="L16" s="22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220"/>
      <c r="X16" s="220"/>
      <c r="Y16" s="220"/>
      <c r="Z16" s="220"/>
    </row>
    <row r="17" spans="1:26" ht="15.75" customHeight="1" x14ac:dyDescent="0.55000000000000004">
      <c r="A17" s="220"/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</row>
    <row r="18" spans="1:26" ht="15.75" customHeight="1" x14ac:dyDescent="0.55000000000000004">
      <c r="A18" s="220"/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</row>
    <row r="19" spans="1:26" ht="15.75" customHeight="1" x14ac:dyDescent="0.55000000000000004">
      <c r="A19" s="220"/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</row>
    <row r="20" spans="1:26" ht="15.75" customHeight="1" x14ac:dyDescent="0.55000000000000004">
      <c r="A20" s="220"/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</row>
    <row r="21" spans="1:26" ht="15.75" customHeight="1" x14ac:dyDescent="0.55000000000000004">
      <c r="A21" s="220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</row>
    <row r="22" spans="1:26" ht="15.75" customHeight="1" x14ac:dyDescent="0.55000000000000004">
      <c r="A22" s="220"/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</row>
    <row r="23" spans="1:26" ht="15.75" customHeight="1" x14ac:dyDescent="0.55000000000000004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</row>
    <row r="24" spans="1:26" ht="15.75" customHeight="1" x14ac:dyDescent="0.55000000000000004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</row>
    <row r="25" spans="1:26" ht="15.75" customHeight="1" x14ac:dyDescent="0.55000000000000004">
      <c r="A25" s="220"/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</row>
    <row r="26" spans="1:26" ht="15.75" customHeight="1" x14ac:dyDescent="0.55000000000000004">
      <c r="A26" s="220"/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</row>
    <row r="27" spans="1:26" ht="15.75" customHeight="1" x14ac:dyDescent="0.55000000000000004">
      <c r="A27" s="220"/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</row>
    <row r="28" spans="1:26" ht="15.75" customHeight="1" x14ac:dyDescent="0.55000000000000004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</row>
    <row r="29" spans="1:26" ht="15.75" customHeight="1" x14ac:dyDescent="0.55000000000000004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</row>
    <row r="30" spans="1:26" ht="15.75" customHeight="1" x14ac:dyDescent="0.55000000000000004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</row>
    <row r="31" spans="1:26" ht="24" x14ac:dyDescent="0.55000000000000004">
      <c r="A31" s="220"/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</row>
    <row r="32" spans="1:26" ht="24" x14ac:dyDescent="0.55000000000000004">
      <c r="A32" s="220"/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0"/>
      <c r="W32" s="220"/>
      <c r="X32" s="220"/>
      <c r="Y32" s="220"/>
      <c r="Z32" s="220"/>
    </row>
    <row r="33" spans="1:26" ht="24" x14ac:dyDescent="0.55000000000000004">
      <c r="A33" s="220"/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0"/>
      <c r="T33" s="220"/>
      <c r="U33" s="220"/>
      <c r="V33" s="220"/>
      <c r="W33" s="220"/>
      <c r="X33" s="220"/>
      <c r="Y33" s="220"/>
      <c r="Z33" s="220"/>
    </row>
    <row r="34" spans="1:26" ht="24" x14ac:dyDescent="0.55000000000000004">
      <c r="A34" s="220"/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220"/>
      <c r="X34" s="220"/>
      <c r="Y34" s="220"/>
      <c r="Z34" s="220"/>
    </row>
    <row r="35" spans="1:26" ht="24" x14ac:dyDescent="0.55000000000000004">
      <c r="A35" s="220"/>
      <c r="B35" s="220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0"/>
      <c r="T35" s="220"/>
      <c r="U35" s="220"/>
      <c r="V35" s="220"/>
      <c r="W35" s="220"/>
      <c r="X35" s="220"/>
      <c r="Y35" s="220"/>
      <c r="Z35" s="220"/>
    </row>
    <row r="36" spans="1:26" ht="24" x14ac:dyDescent="0.55000000000000004">
      <c r="A36" s="220"/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0"/>
      <c r="T36" s="220"/>
      <c r="U36" s="220"/>
      <c r="V36" s="220"/>
      <c r="W36" s="220"/>
      <c r="X36" s="220"/>
      <c r="Y36" s="220"/>
      <c r="Z36" s="220"/>
    </row>
    <row r="37" spans="1:26" ht="24" x14ac:dyDescent="0.55000000000000004">
      <c r="A37" s="220"/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</row>
    <row r="38" spans="1:26" ht="24" x14ac:dyDescent="0.55000000000000004">
      <c r="A38" s="220"/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</row>
    <row r="39" spans="1:26" ht="24" x14ac:dyDescent="0.55000000000000004">
      <c r="A39" s="220"/>
      <c r="B39" s="220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</row>
    <row r="40" spans="1:26" ht="24" x14ac:dyDescent="0.55000000000000004">
      <c r="A40" s="220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</row>
    <row r="41" spans="1:26" ht="24" x14ac:dyDescent="0.55000000000000004">
      <c r="A41" s="220"/>
      <c r="B41" s="220"/>
      <c r="C41" s="220"/>
      <c r="D41" s="220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</row>
    <row r="42" spans="1:26" ht="24" x14ac:dyDescent="0.55000000000000004">
      <c r="A42" s="220"/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0"/>
      <c r="T42" s="220"/>
      <c r="U42" s="220"/>
      <c r="V42" s="220"/>
      <c r="W42" s="220"/>
      <c r="X42" s="220"/>
      <c r="Y42" s="220"/>
      <c r="Z42" s="220"/>
    </row>
    <row r="43" spans="1:26" ht="24" x14ac:dyDescent="0.55000000000000004">
      <c r="A43" s="220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220"/>
      <c r="W43" s="220"/>
      <c r="X43" s="220"/>
      <c r="Y43" s="220"/>
      <c r="Z43" s="220"/>
    </row>
    <row r="44" spans="1:26" ht="24" x14ac:dyDescent="0.5500000000000000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24" x14ac:dyDescent="0.5500000000000000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24" x14ac:dyDescent="0.5500000000000000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24" x14ac:dyDescent="0.5500000000000000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24" x14ac:dyDescent="0.5500000000000000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24" x14ac:dyDescent="0.5500000000000000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24" x14ac:dyDescent="0.5500000000000000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24" x14ac:dyDescent="0.5500000000000000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24" x14ac:dyDescent="0.5500000000000000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24" x14ac:dyDescent="0.5500000000000000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24" x14ac:dyDescent="0.5500000000000000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24" x14ac:dyDescent="0.55000000000000004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24" x14ac:dyDescent="0.5500000000000000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24" x14ac:dyDescent="0.5500000000000000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24" x14ac:dyDescent="0.5500000000000000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24" x14ac:dyDescent="0.5500000000000000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24" x14ac:dyDescent="0.5500000000000000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24" x14ac:dyDescent="0.55000000000000004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24" x14ac:dyDescent="0.5500000000000000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24" x14ac:dyDescent="0.5500000000000000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24" x14ac:dyDescent="0.5500000000000000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24" x14ac:dyDescent="0.5500000000000000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24" x14ac:dyDescent="0.55000000000000004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24" x14ac:dyDescent="0.55000000000000004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24" x14ac:dyDescent="0.55000000000000004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24" x14ac:dyDescent="0.5500000000000000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24" x14ac:dyDescent="0.5500000000000000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24" x14ac:dyDescent="0.5500000000000000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24" x14ac:dyDescent="0.5500000000000000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24" x14ac:dyDescent="0.5500000000000000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24" x14ac:dyDescent="0.5500000000000000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24" x14ac:dyDescent="0.5500000000000000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24" x14ac:dyDescent="0.5500000000000000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24" x14ac:dyDescent="0.5500000000000000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24" x14ac:dyDescent="0.5500000000000000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24" x14ac:dyDescent="0.5500000000000000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24" x14ac:dyDescent="0.5500000000000000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24" x14ac:dyDescent="0.5500000000000000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24" x14ac:dyDescent="0.5500000000000000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24" x14ac:dyDescent="0.5500000000000000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24" x14ac:dyDescent="0.5500000000000000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24" x14ac:dyDescent="0.5500000000000000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24" x14ac:dyDescent="0.5500000000000000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24" x14ac:dyDescent="0.5500000000000000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24" x14ac:dyDescent="0.5500000000000000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24" x14ac:dyDescent="0.5500000000000000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24" x14ac:dyDescent="0.5500000000000000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24" x14ac:dyDescent="0.5500000000000000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24" x14ac:dyDescent="0.5500000000000000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24" x14ac:dyDescent="0.5500000000000000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24" x14ac:dyDescent="0.5500000000000000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24" x14ac:dyDescent="0.5500000000000000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24" x14ac:dyDescent="0.5500000000000000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24" x14ac:dyDescent="0.5500000000000000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24" x14ac:dyDescent="0.55000000000000004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24" x14ac:dyDescent="0.5500000000000000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24" x14ac:dyDescent="0.55000000000000004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24" x14ac:dyDescent="0.55000000000000004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24" x14ac:dyDescent="0.55000000000000004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24" x14ac:dyDescent="0.55000000000000004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24" x14ac:dyDescent="0.5500000000000000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24" x14ac:dyDescent="0.5500000000000000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24" x14ac:dyDescent="0.55000000000000004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24" x14ac:dyDescent="0.55000000000000004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24" x14ac:dyDescent="0.5500000000000000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24" x14ac:dyDescent="0.5500000000000000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24" x14ac:dyDescent="0.55000000000000004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24" x14ac:dyDescent="0.55000000000000004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24" x14ac:dyDescent="0.5500000000000000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24" x14ac:dyDescent="0.5500000000000000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24" x14ac:dyDescent="0.5500000000000000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24" x14ac:dyDescent="0.55000000000000004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24" x14ac:dyDescent="0.55000000000000004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24" x14ac:dyDescent="0.55000000000000004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24" x14ac:dyDescent="0.55000000000000004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24" x14ac:dyDescent="0.55000000000000004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24" x14ac:dyDescent="0.55000000000000004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24" x14ac:dyDescent="0.55000000000000004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24" x14ac:dyDescent="0.55000000000000004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24" x14ac:dyDescent="0.55000000000000004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24" x14ac:dyDescent="0.5500000000000000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24" x14ac:dyDescent="0.55000000000000004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24" x14ac:dyDescent="0.55000000000000004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24" x14ac:dyDescent="0.5500000000000000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24" x14ac:dyDescent="0.5500000000000000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24" x14ac:dyDescent="0.5500000000000000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24" x14ac:dyDescent="0.55000000000000004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24" x14ac:dyDescent="0.55000000000000004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24" x14ac:dyDescent="0.55000000000000004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24" x14ac:dyDescent="0.55000000000000004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24" x14ac:dyDescent="0.5500000000000000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24" x14ac:dyDescent="0.55000000000000004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24" x14ac:dyDescent="0.55000000000000004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24" x14ac:dyDescent="0.55000000000000004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24" x14ac:dyDescent="0.55000000000000004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24" x14ac:dyDescent="0.55000000000000004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24" x14ac:dyDescent="0.55000000000000004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24" x14ac:dyDescent="0.55000000000000004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24" x14ac:dyDescent="0.55000000000000004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24" x14ac:dyDescent="0.55000000000000004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24" x14ac:dyDescent="0.5500000000000000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24" x14ac:dyDescent="0.55000000000000004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24" x14ac:dyDescent="0.55000000000000004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24" x14ac:dyDescent="0.55000000000000004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24" x14ac:dyDescent="0.55000000000000004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24" x14ac:dyDescent="0.55000000000000004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24" x14ac:dyDescent="0.55000000000000004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24" x14ac:dyDescent="0.55000000000000004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24" x14ac:dyDescent="0.55000000000000004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24" x14ac:dyDescent="0.55000000000000004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24" x14ac:dyDescent="0.5500000000000000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24" x14ac:dyDescent="0.55000000000000004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24" x14ac:dyDescent="0.55000000000000004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24" x14ac:dyDescent="0.55000000000000004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24" x14ac:dyDescent="0.55000000000000004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24" x14ac:dyDescent="0.55000000000000004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24" x14ac:dyDescent="0.55000000000000004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24" x14ac:dyDescent="0.55000000000000004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24" x14ac:dyDescent="0.55000000000000004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24" x14ac:dyDescent="0.55000000000000004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24" x14ac:dyDescent="0.5500000000000000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24" x14ac:dyDescent="0.55000000000000004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24" x14ac:dyDescent="0.55000000000000004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24" x14ac:dyDescent="0.55000000000000004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24" x14ac:dyDescent="0.55000000000000004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24" x14ac:dyDescent="0.55000000000000004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24" x14ac:dyDescent="0.55000000000000004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24" x14ac:dyDescent="0.55000000000000004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24" x14ac:dyDescent="0.55000000000000004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24" x14ac:dyDescent="0.55000000000000004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24" x14ac:dyDescent="0.5500000000000000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24" x14ac:dyDescent="0.55000000000000004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24" x14ac:dyDescent="0.55000000000000004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24" x14ac:dyDescent="0.55000000000000004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24" x14ac:dyDescent="0.55000000000000004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24" x14ac:dyDescent="0.55000000000000004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24" x14ac:dyDescent="0.55000000000000004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24" x14ac:dyDescent="0.55000000000000004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24" x14ac:dyDescent="0.55000000000000004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24" x14ac:dyDescent="0.55000000000000004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24" x14ac:dyDescent="0.5500000000000000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24" x14ac:dyDescent="0.55000000000000004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24" x14ac:dyDescent="0.55000000000000004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24" x14ac:dyDescent="0.55000000000000004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24" x14ac:dyDescent="0.55000000000000004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24" x14ac:dyDescent="0.55000000000000004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24" x14ac:dyDescent="0.55000000000000004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24" x14ac:dyDescent="0.55000000000000004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24" x14ac:dyDescent="0.55000000000000004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24" x14ac:dyDescent="0.55000000000000004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24" x14ac:dyDescent="0.5500000000000000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24" x14ac:dyDescent="0.55000000000000004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24" x14ac:dyDescent="0.55000000000000004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24" x14ac:dyDescent="0.55000000000000004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24" x14ac:dyDescent="0.55000000000000004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24" x14ac:dyDescent="0.55000000000000004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24" x14ac:dyDescent="0.55000000000000004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24" x14ac:dyDescent="0.55000000000000004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24" x14ac:dyDescent="0.55000000000000004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24" x14ac:dyDescent="0.55000000000000004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24" x14ac:dyDescent="0.550000000000000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24" x14ac:dyDescent="0.55000000000000004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24" x14ac:dyDescent="0.55000000000000004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24" x14ac:dyDescent="0.55000000000000004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24" x14ac:dyDescent="0.55000000000000004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24" x14ac:dyDescent="0.55000000000000004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24" x14ac:dyDescent="0.55000000000000004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24" x14ac:dyDescent="0.55000000000000004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24" x14ac:dyDescent="0.55000000000000004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24" x14ac:dyDescent="0.55000000000000004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24" x14ac:dyDescent="0.5500000000000000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24" x14ac:dyDescent="0.55000000000000004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24" x14ac:dyDescent="0.55000000000000004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24" x14ac:dyDescent="0.55000000000000004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24" x14ac:dyDescent="0.55000000000000004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24" x14ac:dyDescent="0.55000000000000004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24" x14ac:dyDescent="0.55000000000000004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24" x14ac:dyDescent="0.55000000000000004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24" x14ac:dyDescent="0.55000000000000004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24" x14ac:dyDescent="0.55000000000000004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24" x14ac:dyDescent="0.5500000000000000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24" x14ac:dyDescent="0.55000000000000004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24" x14ac:dyDescent="0.55000000000000004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24" x14ac:dyDescent="0.55000000000000004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24" x14ac:dyDescent="0.55000000000000004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24" x14ac:dyDescent="0.55000000000000004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24" x14ac:dyDescent="0.55000000000000004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24" x14ac:dyDescent="0.55000000000000004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24" x14ac:dyDescent="0.55000000000000004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24" x14ac:dyDescent="0.55000000000000004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24" x14ac:dyDescent="0.5500000000000000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24" x14ac:dyDescent="0.55000000000000004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24" x14ac:dyDescent="0.55000000000000004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24" x14ac:dyDescent="0.55000000000000004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24" x14ac:dyDescent="0.55000000000000004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24" x14ac:dyDescent="0.55000000000000004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24" x14ac:dyDescent="0.55000000000000004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24" x14ac:dyDescent="0.55000000000000004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24" x14ac:dyDescent="0.55000000000000004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24" x14ac:dyDescent="0.55000000000000004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24" x14ac:dyDescent="0.5500000000000000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24" x14ac:dyDescent="0.55000000000000004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24" x14ac:dyDescent="0.55000000000000004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24" x14ac:dyDescent="0.55000000000000004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24" x14ac:dyDescent="0.55000000000000004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24" x14ac:dyDescent="0.55000000000000004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24" x14ac:dyDescent="0.55000000000000004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24" x14ac:dyDescent="0.55000000000000004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24" x14ac:dyDescent="0.55000000000000004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24" x14ac:dyDescent="0.55000000000000004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24" x14ac:dyDescent="0.5500000000000000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24" x14ac:dyDescent="0.55000000000000004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24" x14ac:dyDescent="0.55000000000000004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24" x14ac:dyDescent="0.55000000000000004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24" x14ac:dyDescent="0.55000000000000004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24" x14ac:dyDescent="0.55000000000000004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24" x14ac:dyDescent="0.55000000000000004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24" x14ac:dyDescent="0.55000000000000004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24" x14ac:dyDescent="0.55000000000000004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24" x14ac:dyDescent="0.55000000000000004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24" x14ac:dyDescent="0.5500000000000000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24" x14ac:dyDescent="0.55000000000000004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24" x14ac:dyDescent="0.55000000000000004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24" x14ac:dyDescent="0.55000000000000004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24" x14ac:dyDescent="0.55000000000000004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24" x14ac:dyDescent="0.55000000000000004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24" x14ac:dyDescent="0.55000000000000004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24" x14ac:dyDescent="0.55000000000000004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24" x14ac:dyDescent="0.55000000000000004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24" x14ac:dyDescent="0.55000000000000004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24" x14ac:dyDescent="0.5500000000000000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24" x14ac:dyDescent="0.55000000000000004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24" x14ac:dyDescent="0.55000000000000004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24" x14ac:dyDescent="0.55000000000000004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24" x14ac:dyDescent="0.55000000000000004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24" x14ac:dyDescent="0.55000000000000004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24" x14ac:dyDescent="0.55000000000000004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24" x14ac:dyDescent="0.55000000000000004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24" x14ac:dyDescent="0.55000000000000004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24" x14ac:dyDescent="0.55000000000000004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24" x14ac:dyDescent="0.5500000000000000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24" x14ac:dyDescent="0.55000000000000004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24" x14ac:dyDescent="0.55000000000000004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24" x14ac:dyDescent="0.55000000000000004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24" x14ac:dyDescent="0.55000000000000004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24" x14ac:dyDescent="0.55000000000000004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24" x14ac:dyDescent="0.55000000000000004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24" x14ac:dyDescent="0.55000000000000004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24" x14ac:dyDescent="0.55000000000000004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24" x14ac:dyDescent="0.55000000000000004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24" x14ac:dyDescent="0.5500000000000000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24" x14ac:dyDescent="0.55000000000000004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24" x14ac:dyDescent="0.55000000000000004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24" x14ac:dyDescent="0.55000000000000004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24" x14ac:dyDescent="0.55000000000000004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24" x14ac:dyDescent="0.55000000000000004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24" x14ac:dyDescent="0.5500000000000000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24" x14ac:dyDescent="0.55000000000000004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24" x14ac:dyDescent="0.55000000000000004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24" x14ac:dyDescent="0.55000000000000004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24" x14ac:dyDescent="0.550000000000000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24" x14ac:dyDescent="0.55000000000000004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24" x14ac:dyDescent="0.55000000000000004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24" x14ac:dyDescent="0.55000000000000004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24" x14ac:dyDescent="0.55000000000000004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24" x14ac:dyDescent="0.5500000000000000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24" x14ac:dyDescent="0.5500000000000000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24" x14ac:dyDescent="0.5500000000000000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24" x14ac:dyDescent="0.5500000000000000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24" x14ac:dyDescent="0.5500000000000000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24" x14ac:dyDescent="0.5500000000000000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24" x14ac:dyDescent="0.5500000000000000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24" x14ac:dyDescent="0.5500000000000000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24" x14ac:dyDescent="0.5500000000000000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24" x14ac:dyDescent="0.5500000000000000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24" x14ac:dyDescent="0.5500000000000000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24" x14ac:dyDescent="0.5500000000000000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24" x14ac:dyDescent="0.55000000000000004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24" x14ac:dyDescent="0.55000000000000004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24" x14ac:dyDescent="0.55000000000000004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24" x14ac:dyDescent="0.5500000000000000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24" x14ac:dyDescent="0.55000000000000004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24" x14ac:dyDescent="0.55000000000000004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24" x14ac:dyDescent="0.55000000000000004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24" x14ac:dyDescent="0.55000000000000004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24" x14ac:dyDescent="0.55000000000000004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24" x14ac:dyDescent="0.55000000000000004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24" x14ac:dyDescent="0.55000000000000004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24" x14ac:dyDescent="0.55000000000000004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24" x14ac:dyDescent="0.55000000000000004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24" x14ac:dyDescent="0.5500000000000000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24" x14ac:dyDescent="0.55000000000000004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24" x14ac:dyDescent="0.55000000000000004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24" x14ac:dyDescent="0.55000000000000004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24" x14ac:dyDescent="0.55000000000000004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24" x14ac:dyDescent="0.55000000000000004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24" x14ac:dyDescent="0.55000000000000004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24" x14ac:dyDescent="0.55000000000000004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24" x14ac:dyDescent="0.55000000000000004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24" x14ac:dyDescent="0.55000000000000004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24" x14ac:dyDescent="0.5500000000000000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24" x14ac:dyDescent="0.55000000000000004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24" x14ac:dyDescent="0.55000000000000004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24" x14ac:dyDescent="0.55000000000000004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24" x14ac:dyDescent="0.55000000000000004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24" x14ac:dyDescent="0.55000000000000004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24" x14ac:dyDescent="0.55000000000000004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24" x14ac:dyDescent="0.55000000000000004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24" x14ac:dyDescent="0.55000000000000004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24" x14ac:dyDescent="0.55000000000000004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24" x14ac:dyDescent="0.5500000000000000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24" x14ac:dyDescent="0.55000000000000004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24" x14ac:dyDescent="0.55000000000000004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24" x14ac:dyDescent="0.55000000000000004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24" x14ac:dyDescent="0.55000000000000004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24" x14ac:dyDescent="0.55000000000000004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24" x14ac:dyDescent="0.55000000000000004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24" x14ac:dyDescent="0.5500000000000000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24" x14ac:dyDescent="0.5500000000000000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24" x14ac:dyDescent="0.55000000000000004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24" x14ac:dyDescent="0.5500000000000000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24" x14ac:dyDescent="0.55000000000000004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24" x14ac:dyDescent="0.55000000000000004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24" x14ac:dyDescent="0.55000000000000004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24" x14ac:dyDescent="0.55000000000000004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24" x14ac:dyDescent="0.55000000000000004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24" x14ac:dyDescent="0.55000000000000004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24" x14ac:dyDescent="0.55000000000000004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24" x14ac:dyDescent="0.55000000000000004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24" x14ac:dyDescent="0.55000000000000004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24" x14ac:dyDescent="0.5500000000000000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24" x14ac:dyDescent="0.55000000000000004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24" x14ac:dyDescent="0.55000000000000004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24" x14ac:dyDescent="0.55000000000000004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24" x14ac:dyDescent="0.55000000000000004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24" x14ac:dyDescent="0.55000000000000004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24" x14ac:dyDescent="0.55000000000000004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24" x14ac:dyDescent="0.55000000000000004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24" x14ac:dyDescent="0.55000000000000004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24" x14ac:dyDescent="0.55000000000000004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24" x14ac:dyDescent="0.5500000000000000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24" x14ac:dyDescent="0.55000000000000004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24" x14ac:dyDescent="0.55000000000000004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24" x14ac:dyDescent="0.55000000000000004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24" x14ac:dyDescent="0.55000000000000004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24" x14ac:dyDescent="0.55000000000000004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24" x14ac:dyDescent="0.55000000000000004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24" x14ac:dyDescent="0.55000000000000004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24" x14ac:dyDescent="0.55000000000000004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24" x14ac:dyDescent="0.55000000000000004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24" x14ac:dyDescent="0.5500000000000000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24" x14ac:dyDescent="0.55000000000000004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24" x14ac:dyDescent="0.55000000000000004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24" x14ac:dyDescent="0.55000000000000004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24" x14ac:dyDescent="0.55000000000000004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24" x14ac:dyDescent="0.55000000000000004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24" x14ac:dyDescent="0.55000000000000004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24" x14ac:dyDescent="0.55000000000000004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24" x14ac:dyDescent="0.55000000000000004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24" x14ac:dyDescent="0.55000000000000004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24" x14ac:dyDescent="0.550000000000000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24" x14ac:dyDescent="0.55000000000000004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24" x14ac:dyDescent="0.55000000000000004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24" x14ac:dyDescent="0.55000000000000004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24" x14ac:dyDescent="0.55000000000000004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24" x14ac:dyDescent="0.55000000000000004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24" x14ac:dyDescent="0.55000000000000004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24" x14ac:dyDescent="0.55000000000000004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24" x14ac:dyDescent="0.55000000000000004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24" x14ac:dyDescent="0.55000000000000004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24" x14ac:dyDescent="0.5500000000000000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24" x14ac:dyDescent="0.55000000000000004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24" x14ac:dyDescent="0.55000000000000004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24" x14ac:dyDescent="0.55000000000000004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24" x14ac:dyDescent="0.55000000000000004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24" x14ac:dyDescent="0.55000000000000004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24" x14ac:dyDescent="0.55000000000000004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24" x14ac:dyDescent="0.55000000000000004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24" x14ac:dyDescent="0.55000000000000004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24" x14ac:dyDescent="0.55000000000000004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24" x14ac:dyDescent="0.5500000000000000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24" x14ac:dyDescent="0.55000000000000004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24" x14ac:dyDescent="0.55000000000000004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24" x14ac:dyDescent="0.55000000000000004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24" x14ac:dyDescent="0.55000000000000004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24" x14ac:dyDescent="0.55000000000000004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24" x14ac:dyDescent="0.55000000000000004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24" x14ac:dyDescent="0.55000000000000004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24" x14ac:dyDescent="0.55000000000000004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24" x14ac:dyDescent="0.55000000000000004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24" x14ac:dyDescent="0.5500000000000000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24" x14ac:dyDescent="0.55000000000000004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24" x14ac:dyDescent="0.55000000000000004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24" x14ac:dyDescent="0.55000000000000004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24" x14ac:dyDescent="0.55000000000000004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24" x14ac:dyDescent="0.55000000000000004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24" x14ac:dyDescent="0.55000000000000004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24" x14ac:dyDescent="0.55000000000000004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24" x14ac:dyDescent="0.55000000000000004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24" x14ac:dyDescent="0.55000000000000004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24" x14ac:dyDescent="0.5500000000000000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24" x14ac:dyDescent="0.55000000000000004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24" x14ac:dyDescent="0.55000000000000004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24" x14ac:dyDescent="0.55000000000000004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24" x14ac:dyDescent="0.55000000000000004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24" x14ac:dyDescent="0.55000000000000004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24" x14ac:dyDescent="0.55000000000000004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24" x14ac:dyDescent="0.55000000000000004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24" x14ac:dyDescent="0.55000000000000004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24" x14ac:dyDescent="0.55000000000000004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24" x14ac:dyDescent="0.5500000000000000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24" x14ac:dyDescent="0.55000000000000004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24" x14ac:dyDescent="0.55000000000000004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24" x14ac:dyDescent="0.55000000000000004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24" x14ac:dyDescent="0.55000000000000004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24" x14ac:dyDescent="0.55000000000000004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24" x14ac:dyDescent="0.55000000000000004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24" x14ac:dyDescent="0.55000000000000004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24" x14ac:dyDescent="0.55000000000000004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24" x14ac:dyDescent="0.55000000000000004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24" x14ac:dyDescent="0.5500000000000000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24" x14ac:dyDescent="0.55000000000000004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24" x14ac:dyDescent="0.55000000000000004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24" x14ac:dyDescent="0.55000000000000004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24" x14ac:dyDescent="0.55000000000000004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24" x14ac:dyDescent="0.55000000000000004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24" x14ac:dyDescent="0.55000000000000004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24" x14ac:dyDescent="0.55000000000000004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24" x14ac:dyDescent="0.55000000000000004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24" x14ac:dyDescent="0.55000000000000004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24" x14ac:dyDescent="0.5500000000000000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24" x14ac:dyDescent="0.55000000000000004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24" x14ac:dyDescent="0.55000000000000004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24" x14ac:dyDescent="0.55000000000000004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24" x14ac:dyDescent="0.55000000000000004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24" x14ac:dyDescent="0.55000000000000004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24" x14ac:dyDescent="0.55000000000000004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24" x14ac:dyDescent="0.55000000000000004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24" x14ac:dyDescent="0.55000000000000004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24" x14ac:dyDescent="0.55000000000000004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24" x14ac:dyDescent="0.5500000000000000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24" x14ac:dyDescent="0.55000000000000004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24" x14ac:dyDescent="0.55000000000000004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24" x14ac:dyDescent="0.55000000000000004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24" x14ac:dyDescent="0.55000000000000004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24" x14ac:dyDescent="0.55000000000000004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24" x14ac:dyDescent="0.55000000000000004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24" x14ac:dyDescent="0.55000000000000004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24" x14ac:dyDescent="0.55000000000000004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24" x14ac:dyDescent="0.55000000000000004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24" x14ac:dyDescent="0.5500000000000000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24" x14ac:dyDescent="0.55000000000000004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24" x14ac:dyDescent="0.55000000000000004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24" x14ac:dyDescent="0.55000000000000004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24" x14ac:dyDescent="0.55000000000000004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24" x14ac:dyDescent="0.55000000000000004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24" x14ac:dyDescent="0.55000000000000004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24" x14ac:dyDescent="0.55000000000000004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24" x14ac:dyDescent="0.55000000000000004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24" x14ac:dyDescent="0.55000000000000004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24" x14ac:dyDescent="0.550000000000000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24" x14ac:dyDescent="0.55000000000000004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24" x14ac:dyDescent="0.55000000000000004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24" x14ac:dyDescent="0.55000000000000004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24" x14ac:dyDescent="0.55000000000000004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24" x14ac:dyDescent="0.55000000000000004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24" x14ac:dyDescent="0.55000000000000004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24" x14ac:dyDescent="0.55000000000000004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24" x14ac:dyDescent="0.55000000000000004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24" x14ac:dyDescent="0.55000000000000004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24" x14ac:dyDescent="0.5500000000000000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24" x14ac:dyDescent="0.55000000000000004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24" x14ac:dyDescent="0.55000000000000004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24" x14ac:dyDescent="0.55000000000000004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24" x14ac:dyDescent="0.55000000000000004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24" x14ac:dyDescent="0.55000000000000004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24" x14ac:dyDescent="0.55000000000000004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24" x14ac:dyDescent="0.55000000000000004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24" x14ac:dyDescent="0.55000000000000004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24" x14ac:dyDescent="0.55000000000000004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24" x14ac:dyDescent="0.5500000000000000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24" x14ac:dyDescent="0.55000000000000004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24" x14ac:dyDescent="0.55000000000000004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24" x14ac:dyDescent="0.55000000000000004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24" x14ac:dyDescent="0.55000000000000004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24" x14ac:dyDescent="0.55000000000000004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24" x14ac:dyDescent="0.55000000000000004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24" x14ac:dyDescent="0.55000000000000004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24" x14ac:dyDescent="0.55000000000000004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24" x14ac:dyDescent="0.55000000000000004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24" x14ac:dyDescent="0.5500000000000000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24" x14ac:dyDescent="0.55000000000000004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24" x14ac:dyDescent="0.55000000000000004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24" x14ac:dyDescent="0.55000000000000004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24" x14ac:dyDescent="0.55000000000000004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24" x14ac:dyDescent="0.55000000000000004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24" x14ac:dyDescent="0.55000000000000004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24" x14ac:dyDescent="0.55000000000000004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24" x14ac:dyDescent="0.55000000000000004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24" x14ac:dyDescent="0.55000000000000004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24" x14ac:dyDescent="0.5500000000000000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24" x14ac:dyDescent="0.55000000000000004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24" x14ac:dyDescent="0.55000000000000004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24" x14ac:dyDescent="0.55000000000000004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24" x14ac:dyDescent="0.55000000000000004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24" x14ac:dyDescent="0.55000000000000004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24" x14ac:dyDescent="0.55000000000000004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24" x14ac:dyDescent="0.55000000000000004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24" x14ac:dyDescent="0.55000000000000004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24" x14ac:dyDescent="0.55000000000000004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24" x14ac:dyDescent="0.5500000000000000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24" x14ac:dyDescent="0.55000000000000004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24" x14ac:dyDescent="0.55000000000000004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24" x14ac:dyDescent="0.55000000000000004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24" x14ac:dyDescent="0.55000000000000004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24" x14ac:dyDescent="0.55000000000000004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24" x14ac:dyDescent="0.55000000000000004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24" x14ac:dyDescent="0.55000000000000004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24" x14ac:dyDescent="0.55000000000000004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24" x14ac:dyDescent="0.55000000000000004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24" x14ac:dyDescent="0.5500000000000000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24" x14ac:dyDescent="0.55000000000000004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24" x14ac:dyDescent="0.55000000000000004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24" x14ac:dyDescent="0.55000000000000004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24" x14ac:dyDescent="0.55000000000000004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24" x14ac:dyDescent="0.55000000000000004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24" x14ac:dyDescent="0.55000000000000004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24" x14ac:dyDescent="0.55000000000000004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24" x14ac:dyDescent="0.55000000000000004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24" x14ac:dyDescent="0.55000000000000004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24" x14ac:dyDescent="0.5500000000000000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24" x14ac:dyDescent="0.55000000000000004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24" x14ac:dyDescent="0.55000000000000004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24" x14ac:dyDescent="0.55000000000000004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24" x14ac:dyDescent="0.55000000000000004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24" x14ac:dyDescent="0.55000000000000004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24" x14ac:dyDescent="0.55000000000000004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24" x14ac:dyDescent="0.55000000000000004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24" x14ac:dyDescent="0.55000000000000004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24" x14ac:dyDescent="0.55000000000000004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24" x14ac:dyDescent="0.5500000000000000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24" x14ac:dyDescent="0.55000000000000004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24" x14ac:dyDescent="0.55000000000000004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24" x14ac:dyDescent="0.55000000000000004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24" x14ac:dyDescent="0.55000000000000004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24" x14ac:dyDescent="0.55000000000000004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24" x14ac:dyDescent="0.55000000000000004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24" x14ac:dyDescent="0.55000000000000004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24" x14ac:dyDescent="0.55000000000000004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24" x14ac:dyDescent="0.55000000000000004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24" x14ac:dyDescent="0.5500000000000000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24" x14ac:dyDescent="0.55000000000000004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24" x14ac:dyDescent="0.55000000000000004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24" x14ac:dyDescent="0.55000000000000004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24" x14ac:dyDescent="0.55000000000000004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24" x14ac:dyDescent="0.55000000000000004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24" x14ac:dyDescent="0.55000000000000004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24" x14ac:dyDescent="0.55000000000000004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24" x14ac:dyDescent="0.55000000000000004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24" x14ac:dyDescent="0.55000000000000004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24" x14ac:dyDescent="0.550000000000000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24" x14ac:dyDescent="0.55000000000000004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24" x14ac:dyDescent="0.55000000000000004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24" x14ac:dyDescent="0.55000000000000004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24" x14ac:dyDescent="0.55000000000000004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24" x14ac:dyDescent="0.55000000000000004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24" x14ac:dyDescent="0.55000000000000004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24" x14ac:dyDescent="0.55000000000000004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24" x14ac:dyDescent="0.55000000000000004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24" x14ac:dyDescent="0.55000000000000004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24" x14ac:dyDescent="0.5500000000000000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24" x14ac:dyDescent="0.55000000000000004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24" x14ac:dyDescent="0.55000000000000004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24" x14ac:dyDescent="0.55000000000000004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24" x14ac:dyDescent="0.55000000000000004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24" x14ac:dyDescent="0.55000000000000004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24" x14ac:dyDescent="0.55000000000000004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24" x14ac:dyDescent="0.55000000000000004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24" x14ac:dyDescent="0.55000000000000004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24" x14ac:dyDescent="0.55000000000000004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24" x14ac:dyDescent="0.5500000000000000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24" x14ac:dyDescent="0.55000000000000004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24" x14ac:dyDescent="0.55000000000000004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24" x14ac:dyDescent="0.55000000000000004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24" x14ac:dyDescent="0.55000000000000004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24" x14ac:dyDescent="0.55000000000000004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24" x14ac:dyDescent="0.55000000000000004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24" x14ac:dyDescent="0.55000000000000004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24" x14ac:dyDescent="0.55000000000000004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24" x14ac:dyDescent="0.55000000000000004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24" x14ac:dyDescent="0.5500000000000000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24" x14ac:dyDescent="0.55000000000000004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24" x14ac:dyDescent="0.55000000000000004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24" x14ac:dyDescent="0.55000000000000004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24" x14ac:dyDescent="0.55000000000000004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24" x14ac:dyDescent="0.55000000000000004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24" x14ac:dyDescent="0.55000000000000004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24" x14ac:dyDescent="0.55000000000000004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24" x14ac:dyDescent="0.55000000000000004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24" x14ac:dyDescent="0.55000000000000004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24" x14ac:dyDescent="0.5500000000000000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24" x14ac:dyDescent="0.55000000000000004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24" x14ac:dyDescent="0.55000000000000004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24" x14ac:dyDescent="0.55000000000000004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24" x14ac:dyDescent="0.55000000000000004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24" x14ac:dyDescent="0.55000000000000004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24" x14ac:dyDescent="0.55000000000000004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24" x14ac:dyDescent="0.55000000000000004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24" x14ac:dyDescent="0.55000000000000004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24" x14ac:dyDescent="0.55000000000000004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24" x14ac:dyDescent="0.5500000000000000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24" x14ac:dyDescent="0.55000000000000004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24" x14ac:dyDescent="0.55000000000000004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24" x14ac:dyDescent="0.55000000000000004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24" x14ac:dyDescent="0.55000000000000004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24" x14ac:dyDescent="0.55000000000000004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24" x14ac:dyDescent="0.55000000000000004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24" x14ac:dyDescent="0.55000000000000004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24" x14ac:dyDescent="0.55000000000000004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24" x14ac:dyDescent="0.55000000000000004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24" x14ac:dyDescent="0.5500000000000000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24" x14ac:dyDescent="0.55000000000000004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24" x14ac:dyDescent="0.55000000000000004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24" x14ac:dyDescent="0.55000000000000004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24" x14ac:dyDescent="0.55000000000000004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24" x14ac:dyDescent="0.55000000000000004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24" x14ac:dyDescent="0.55000000000000004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24" x14ac:dyDescent="0.55000000000000004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24" x14ac:dyDescent="0.55000000000000004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24" x14ac:dyDescent="0.55000000000000004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24" x14ac:dyDescent="0.5500000000000000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24" x14ac:dyDescent="0.55000000000000004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24" x14ac:dyDescent="0.55000000000000004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24" x14ac:dyDescent="0.55000000000000004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24" x14ac:dyDescent="0.55000000000000004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24" x14ac:dyDescent="0.55000000000000004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24" x14ac:dyDescent="0.55000000000000004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24" x14ac:dyDescent="0.55000000000000004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24" x14ac:dyDescent="0.55000000000000004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24" x14ac:dyDescent="0.55000000000000004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24" x14ac:dyDescent="0.5500000000000000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24" x14ac:dyDescent="0.55000000000000004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24" x14ac:dyDescent="0.55000000000000004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24" x14ac:dyDescent="0.55000000000000004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24" x14ac:dyDescent="0.55000000000000004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24" x14ac:dyDescent="0.55000000000000004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24" x14ac:dyDescent="0.55000000000000004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24" x14ac:dyDescent="0.55000000000000004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24" x14ac:dyDescent="0.55000000000000004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24" x14ac:dyDescent="0.55000000000000004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24" x14ac:dyDescent="0.5500000000000000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24" x14ac:dyDescent="0.55000000000000004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24" x14ac:dyDescent="0.55000000000000004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24" x14ac:dyDescent="0.55000000000000004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24" x14ac:dyDescent="0.55000000000000004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24" x14ac:dyDescent="0.55000000000000004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24" x14ac:dyDescent="0.55000000000000004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24" x14ac:dyDescent="0.55000000000000004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24" x14ac:dyDescent="0.55000000000000004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24" x14ac:dyDescent="0.55000000000000004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24" x14ac:dyDescent="0.550000000000000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24" x14ac:dyDescent="0.55000000000000004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24" x14ac:dyDescent="0.55000000000000004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24" x14ac:dyDescent="0.55000000000000004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24" x14ac:dyDescent="0.55000000000000004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24" x14ac:dyDescent="0.55000000000000004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24" x14ac:dyDescent="0.55000000000000004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24" x14ac:dyDescent="0.55000000000000004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24" x14ac:dyDescent="0.55000000000000004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24" x14ac:dyDescent="0.55000000000000004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24" x14ac:dyDescent="0.5500000000000000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24" x14ac:dyDescent="0.55000000000000004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24" x14ac:dyDescent="0.55000000000000004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24" x14ac:dyDescent="0.55000000000000004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24" x14ac:dyDescent="0.55000000000000004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24" x14ac:dyDescent="0.55000000000000004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24" x14ac:dyDescent="0.55000000000000004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24" x14ac:dyDescent="0.55000000000000004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24" x14ac:dyDescent="0.55000000000000004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24" x14ac:dyDescent="0.55000000000000004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24" x14ac:dyDescent="0.5500000000000000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24" x14ac:dyDescent="0.55000000000000004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24" x14ac:dyDescent="0.55000000000000004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24" x14ac:dyDescent="0.55000000000000004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24" x14ac:dyDescent="0.55000000000000004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24" x14ac:dyDescent="0.55000000000000004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24" x14ac:dyDescent="0.55000000000000004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24" x14ac:dyDescent="0.55000000000000004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24" x14ac:dyDescent="0.55000000000000004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24" x14ac:dyDescent="0.55000000000000004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24" x14ac:dyDescent="0.5500000000000000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24" x14ac:dyDescent="0.55000000000000004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24" x14ac:dyDescent="0.55000000000000004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24" x14ac:dyDescent="0.55000000000000004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24" x14ac:dyDescent="0.55000000000000004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24" x14ac:dyDescent="0.55000000000000004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24" x14ac:dyDescent="0.55000000000000004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24" x14ac:dyDescent="0.55000000000000004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24" x14ac:dyDescent="0.55000000000000004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24" x14ac:dyDescent="0.55000000000000004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24" x14ac:dyDescent="0.5500000000000000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24" x14ac:dyDescent="0.55000000000000004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24" x14ac:dyDescent="0.55000000000000004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24" x14ac:dyDescent="0.55000000000000004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24" x14ac:dyDescent="0.55000000000000004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24" x14ac:dyDescent="0.55000000000000004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24" x14ac:dyDescent="0.55000000000000004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24" x14ac:dyDescent="0.55000000000000004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24" x14ac:dyDescent="0.55000000000000004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24" x14ac:dyDescent="0.55000000000000004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24" x14ac:dyDescent="0.5500000000000000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24" x14ac:dyDescent="0.55000000000000004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24" x14ac:dyDescent="0.55000000000000004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24" x14ac:dyDescent="0.55000000000000004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24" x14ac:dyDescent="0.55000000000000004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24" x14ac:dyDescent="0.55000000000000004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24" x14ac:dyDescent="0.55000000000000004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24" x14ac:dyDescent="0.55000000000000004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24" x14ac:dyDescent="0.55000000000000004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24" x14ac:dyDescent="0.55000000000000004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24" x14ac:dyDescent="0.5500000000000000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24" x14ac:dyDescent="0.55000000000000004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24" x14ac:dyDescent="0.55000000000000004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24" x14ac:dyDescent="0.55000000000000004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24" x14ac:dyDescent="0.55000000000000004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24" x14ac:dyDescent="0.55000000000000004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24" x14ac:dyDescent="0.55000000000000004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24" x14ac:dyDescent="0.55000000000000004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24" x14ac:dyDescent="0.55000000000000004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24" x14ac:dyDescent="0.55000000000000004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24" x14ac:dyDescent="0.5500000000000000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24" x14ac:dyDescent="0.55000000000000004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24" x14ac:dyDescent="0.55000000000000004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24" x14ac:dyDescent="0.55000000000000004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24" x14ac:dyDescent="0.55000000000000004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24" x14ac:dyDescent="0.55000000000000004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24" x14ac:dyDescent="0.55000000000000004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24" x14ac:dyDescent="0.55000000000000004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24" x14ac:dyDescent="0.55000000000000004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24" x14ac:dyDescent="0.55000000000000004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24" x14ac:dyDescent="0.5500000000000000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24" x14ac:dyDescent="0.55000000000000004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24" x14ac:dyDescent="0.55000000000000004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24" x14ac:dyDescent="0.55000000000000004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24" x14ac:dyDescent="0.55000000000000004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24" x14ac:dyDescent="0.55000000000000004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24" x14ac:dyDescent="0.55000000000000004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24" x14ac:dyDescent="0.55000000000000004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24" x14ac:dyDescent="0.55000000000000004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24" x14ac:dyDescent="0.55000000000000004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24" x14ac:dyDescent="0.5500000000000000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24" x14ac:dyDescent="0.55000000000000004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24" x14ac:dyDescent="0.55000000000000004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24" x14ac:dyDescent="0.55000000000000004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24" x14ac:dyDescent="0.55000000000000004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24" x14ac:dyDescent="0.55000000000000004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24" x14ac:dyDescent="0.55000000000000004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24" x14ac:dyDescent="0.55000000000000004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24" x14ac:dyDescent="0.55000000000000004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24" x14ac:dyDescent="0.55000000000000004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24" x14ac:dyDescent="0.550000000000000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24" x14ac:dyDescent="0.55000000000000004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24" x14ac:dyDescent="0.55000000000000004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24" x14ac:dyDescent="0.55000000000000004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24" x14ac:dyDescent="0.55000000000000004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24" x14ac:dyDescent="0.55000000000000004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24" x14ac:dyDescent="0.55000000000000004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24" x14ac:dyDescent="0.55000000000000004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24" x14ac:dyDescent="0.55000000000000004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24" x14ac:dyDescent="0.55000000000000004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24" x14ac:dyDescent="0.5500000000000000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24" x14ac:dyDescent="0.55000000000000004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24" x14ac:dyDescent="0.55000000000000004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24" x14ac:dyDescent="0.55000000000000004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24" x14ac:dyDescent="0.55000000000000004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24" x14ac:dyDescent="0.55000000000000004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24" x14ac:dyDescent="0.55000000000000004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24" x14ac:dyDescent="0.55000000000000004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24" x14ac:dyDescent="0.55000000000000004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24" x14ac:dyDescent="0.55000000000000004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24" x14ac:dyDescent="0.5500000000000000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24" x14ac:dyDescent="0.55000000000000004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24" x14ac:dyDescent="0.55000000000000004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24" x14ac:dyDescent="0.55000000000000004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24" x14ac:dyDescent="0.55000000000000004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24" x14ac:dyDescent="0.55000000000000004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24" x14ac:dyDescent="0.55000000000000004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24" x14ac:dyDescent="0.55000000000000004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24" x14ac:dyDescent="0.55000000000000004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24" x14ac:dyDescent="0.55000000000000004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24" x14ac:dyDescent="0.5500000000000000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24" x14ac:dyDescent="0.55000000000000004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24" x14ac:dyDescent="0.55000000000000004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24" x14ac:dyDescent="0.55000000000000004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24" x14ac:dyDescent="0.55000000000000004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24" x14ac:dyDescent="0.55000000000000004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24" x14ac:dyDescent="0.55000000000000004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24" x14ac:dyDescent="0.55000000000000004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24" x14ac:dyDescent="0.55000000000000004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24" x14ac:dyDescent="0.55000000000000004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24" x14ac:dyDescent="0.5500000000000000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24" x14ac:dyDescent="0.55000000000000004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24" x14ac:dyDescent="0.55000000000000004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24" x14ac:dyDescent="0.55000000000000004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24" x14ac:dyDescent="0.55000000000000004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24" x14ac:dyDescent="0.55000000000000004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24" x14ac:dyDescent="0.55000000000000004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24" x14ac:dyDescent="0.55000000000000004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24" x14ac:dyDescent="0.55000000000000004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24" x14ac:dyDescent="0.55000000000000004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24" x14ac:dyDescent="0.5500000000000000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24" x14ac:dyDescent="0.55000000000000004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24" x14ac:dyDescent="0.55000000000000004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24" x14ac:dyDescent="0.55000000000000004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24" x14ac:dyDescent="0.55000000000000004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24" x14ac:dyDescent="0.55000000000000004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24" x14ac:dyDescent="0.55000000000000004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24" x14ac:dyDescent="0.55000000000000004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24" x14ac:dyDescent="0.55000000000000004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24" x14ac:dyDescent="0.55000000000000004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24" x14ac:dyDescent="0.5500000000000000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24" x14ac:dyDescent="0.55000000000000004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24" x14ac:dyDescent="0.55000000000000004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24" x14ac:dyDescent="0.55000000000000004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24" x14ac:dyDescent="0.55000000000000004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24" x14ac:dyDescent="0.55000000000000004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24" x14ac:dyDescent="0.55000000000000004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24" x14ac:dyDescent="0.55000000000000004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24" x14ac:dyDescent="0.55000000000000004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24" x14ac:dyDescent="0.55000000000000004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24" x14ac:dyDescent="0.5500000000000000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24" x14ac:dyDescent="0.55000000000000004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24" x14ac:dyDescent="0.55000000000000004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24" x14ac:dyDescent="0.55000000000000004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24" x14ac:dyDescent="0.55000000000000004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24" x14ac:dyDescent="0.55000000000000004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24" x14ac:dyDescent="0.55000000000000004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24" x14ac:dyDescent="0.55000000000000004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24" x14ac:dyDescent="0.55000000000000004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24" x14ac:dyDescent="0.55000000000000004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24" x14ac:dyDescent="0.5500000000000000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24" x14ac:dyDescent="0.55000000000000004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24" x14ac:dyDescent="0.55000000000000004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24" x14ac:dyDescent="0.55000000000000004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24" x14ac:dyDescent="0.55000000000000004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24" x14ac:dyDescent="0.55000000000000004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24" x14ac:dyDescent="0.55000000000000004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24" x14ac:dyDescent="0.55000000000000004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24" x14ac:dyDescent="0.55000000000000004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24" x14ac:dyDescent="0.55000000000000004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24" x14ac:dyDescent="0.5500000000000000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24" x14ac:dyDescent="0.55000000000000004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24" x14ac:dyDescent="0.55000000000000004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24" x14ac:dyDescent="0.55000000000000004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24" x14ac:dyDescent="0.55000000000000004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24" x14ac:dyDescent="0.55000000000000004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24" x14ac:dyDescent="0.55000000000000004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24" x14ac:dyDescent="0.55000000000000004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24" x14ac:dyDescent="0.55000000000000004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24" x14ac:dyDescent="0.55000000000000004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24" x14ac:dyDescent="0.550000000000000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24" x14ac:dyDescent="0.55000000000000004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24" x14ac:dyDescent="0.55000000000000004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24" x14ac:dyDescent="0.55000000000000004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24" x14ac:dyDescent="0.55000000000000004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24" x14ac:dyDescent="0.55000000000000004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24" x14ac:dyDescent="0.55000000000000004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24" x14ac:dyDescent="0.55000000000000004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24" x14ac:dyDescent="0.55000000000000004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24" x14ac:dyDescent="0.55000000000000004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24" x14ac:dyDescent="0.5500000000000000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24" x14ac:dyDescent="0.55000000000000004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24" x14ac:dyDescent="0.55000000000000004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24" x14ac:dyDescent="0.55000000000000004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24" x14ac:dyDescent="0.55000000000000004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24" x14ac:dyDescent="0.55000000000000004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24" x14ac:dyDescent="0.55000000000000004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24" x14ac:dyDescent="0.55000000000000004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24" x14ac:dyDescent="0.55000000000000004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24" x14ac:dyDescent="0.55000000000000004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24" x14ac:dyDescent="0.5500000000000000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24" x14ac:dyDescent="0.55000000000000004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24" x14ac:dyDescent="0.55000000000000004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24" x14ac:dyDescent="0.55000000000000004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24" x14ac:dyDescent="0.55000000000000004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24" x14ac:dyDescent="0.55000000000000004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24" x14ac:dyDescent="0.55000000000000004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24" x14ac:dyDescent="0.55000000000000004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24" x14ac:dyDescent="0.55000000000000004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24" x14ac:dyDescent="0.55000000000000004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24" x14ac:dyDescent="0.5500000000000000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24" x14ac:dyDescent="0.55000000000000004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24" x14ac:dyDescent="0.55000000000000004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24" x14ac:dyDescent="0.55000000000000004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24" x14ac:dyDescent="0.55000000000000004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24" x14ac:dyDescent="0.55000000000000004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24" x14ac:dyDescent="0.55000000000000004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24" x14ac:dyDescent="0.55000000000000004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24" x14ac:dyDescent="0.55000000000000004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24" x14ac:dyDescent="0.55000000000000004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24" x14ac:dyDescent="0.5500000000000000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24" x14ac:dyDescent="0.55000000000000004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24" x14ac:dyDescent="0.55000000000000004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24" x14ac:dyDescent="0.55000000000000004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24" x14ac:dyDescent="0.55000000000000004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24" x14ac:dyDescent="0.55000000000000004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24" x14ac:dyDescent="0.55000000000000004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24" x14ac:dyDescent="0.55000000000000004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24" x14ac:dyDescent="0.55000000000000004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24" x14ac:dyDescent="0.55000000000000004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24" x14ac:dyDescent="0.5500000000000000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24" x14ac:dyDescent="0.55000000000000004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24" x14ac:dyDescent="0.55000000000000004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24" x14ac:dyDescent="0.55000000000000004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24" x14ac:dyDescent="0.55000000000000004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24" x14ac:dyDescent="0.55000000000000004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24" x14ac:dyDescent="0.55000000000000004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24" x14ac:dyDescent="0.55000000000000004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24" x14ac:dyDescent="0.55000000000000004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24" x14ac:dyDescent="0.55000000000000004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24" x14ac:dyDescent="0.5500000000000000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24" x14ac:dyDescent="0.55000000000000004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24" x14ac:dyDescent="0.55000000000000004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24" x14ac:dyDescent="0.55000000000000004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24" x14ac:dyDescent="0.55000000000000004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24" x14ac:dyDescent="0.55000000000000004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24" x14ac:dyDescent="0.55000000000000004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24" x14ac:dyDescent="0.55000000000000004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24" x14ac:dyDescent="0.55000000000000004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24" x14ac:dyDescent="0.55000000000000004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24" x14ac:dyDescent="0.5500000000000000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24" x14ac:dyDescent="0.55000000000000004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24" x14ac:dyDescent="0.55000000000000004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24" x14ac:dyDescent="0.55000000000000004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24" x14ac:dyDescent="0.55000000000000004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24" x14ac:dyDescent="0.55000000000000004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24" x14ac:dyDescent="0.55000000000000004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24" x14ac:dyDescent="0.55000000000000004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24" x14ac:dyDescent="0.55000000000000004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24" x14ac:dyDescent="0.55000000000000004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24" x14ac:dyDescent="0.5500000000000000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24" x14ac:dyDescent="0.55000000000000004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24" x14ac:dyDescent="0.55000000000000004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24" x14ac:dyDescent="0.55000000000000004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24" x14ac:dyDescent="0.55000000000000004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24" x14ac:dyDescent="0.55000000000000004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24" x14ac:dyDescent="0.55000000000000004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24" x14ac:dyDescent="0.55000000000000004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24" x14ac:dyDescent="0.55000000000000004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24" x14ac:dyDescent="0.55000000000000004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24" x14ac:dyDescent="0.5500000000000000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24" x14ac:dyDescent="0.55000000000000004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24" x14ac:dyDescent="0.55000000000000004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24" x14ac:dyDescent="0.55000000000000004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24" x14ac:dyDescent="0.55000000000000004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24" x14ac:dyDescent="0.55000000000000004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24" x14ac:dyDescent="0.55000000000000004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ht="24" x14ac:dyDescent="0.55000000000000004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8">
    <mergeCell ref="U5:Y5"/>
    <mergeCell ref="A8:Z43"/>
    <mergeCell ref="L1:M1"/>
    <mergeCell ref="A2:Z2"/>
    <mergeCell ref="L4:O4"/>
    <mergeCell ref="B4:I4"/>
    <mergeCell ref="S4:Y4"/>
    <mergeCell ref="Q6:Y6"/>
  </mergeCells>
  <printOptions horizontalCentered="1"/>
  <pageMargins left="0.78740157480314965" right="0.19685039370078741" top="0.19685039370078741" bottom="0.19685039370078741" header="0" footer="0"/>
  <pageSetup paperSize="9" scale="77" pageOrder="overThenDown" orientation="portrait" cellComments="atEn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outlinePr summaryBelow="0" summaryRight="0"/>
    <pageSetUpPr fitToPage="1"/>
  </sheetPr>
  <dimension ref="A1:Z31"/>
  <sheetViews>
    <sheetView showGridLines="0" zoomScale="85" zoomScaleNormal="85" workbookViewId="0">
      <selection activeCell="AG31" sqref="AG31"/>
    </sheetView>
  </sheetViews>
  <sheetFormatPr defaultColWidth="14.42578125" defaultRowHeight="15.75" customHeight="1" x14ac:dyDescent="0.55000000000000004"/>
  <cols>
    <col min="1" max="1" width="11.7109375" style="11" customWidth="1"/>
    <col min="2" max="2" width="9.140625" style="11" customWidth="1"/>
    <col min="3" max="3" width="1.85546875" style="11" customWidth="1"/>
    <col min="4" max="7" width="4.42578125" style="11" customWidth="1"/>
    <col min="8" max="8" width="7.5703125" style="11" customWidth="1"/>
    <col min="9" max="10" width="4.42578125" style="11" customWidth="1"/>
    <col min="11" max="11" width="5.28515625" style="11" customWidth="1"/>
    <col min="12" max="12" width="3.5703125" style="11" customWidth="1"/>
    <col min="13" max="13" width="4.42578125" style="11" customWidth="1"/>
    <col min="14" max="14" width="3.28515625" style="11" customWidth="1"/>
    <col min="15" max="15" width="4.28515625" style="11" customWidth="1"/>
    <col min="16" max="16" width="3.140625" style="11" customWidth="1"/>
    <col min="17" max="18" width="3" style="11" customWidth="1"/>
    <col min="19" max="19" width="3.85546875" style="11" customWidth="1"/>
    <col min="20" max="20" width="4.42578125" style="11" customWidth="1"/>
    <col min="21" max="21" width="3.85546875" style="11" customWidth="1"/>
    <col min="22" max="22" width="4.42578125" style="11" customWidth="1"/>
    <col min="23" max="23" width="3.5703125" style="11" customWidth="1"/>
    <col min="24" max="24" width="2.85546875" style="11" customWidth="1"/>
    <col min="25" max="25" width="4.7109375" style="11" customWidth="1"/>
    <col min="26" max="26" width="3.140625" style="11" customWidth="1"/>
    <col min="27" max="16384" width="14.42578125" style="11"/>
  </cols>
  <sheetData>
    <row r="1" spans="1:26" ht="22.5" customHeight="1" x14ac:dyDescent="0.55000000000000004">
      <c r="A1" s="10"/>
      <c r="B1" s="10"/>
      <c r="C1" s="10"/>
      <c r="D1" s="10"/>
      <c r="E1" s="10"/>
      <c r="F1" s="10"/>
      <c r="G1" s="10"/>
      <c r="H1" s="10"/>
      <c r="I1" s="219"/>
      <c r="J1" s="224"/>
      <c r="K1" s="2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8.75" customHeight="1" x14ac:dyDescent="0.55000000000000004">
      <c r="A2" s="223" t="s">
        <v>36</v>
      </c>
      <c r="B2" s="224"/>
      <c r="C2" s="224"/>
      <c r="D2" s="188" t="str">
        <f>p01pok!O12</f>
        <v>xxxxxxxxxxxxxxxxxx</v>
      </c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3" t="s">
        <v>1</v>
      </c>
      <c r="P2" s="224"/>
      <c r="Q2" s="224"/>
      <c r="R2" s="188" t="str">
        <f>p01pok!Y12</f>
        <v>xxxxxx</v>
      </c>
      <c r="S2" s="221"/>
      <c r="T2" s="221"/>
      <c r="U2" s="221"/>
      <c r="V2" s="221"/>
      <c r="W2" s="221"/>
      <c r="X2" s="221"/>
      <c r="Y2" s="221"/>
      <c r="Z2" s="221"/>
    </row>
    <row r="3" spans="1:26" ht="24.75" customHeight="1" x14ac:dyDescent="0.55000000000000004">
      <c r="A3" s="223" t="s">
        <v>37</v>
      </c>
      <c r="B3" s="224"/>
      <c r="C3" s="224"/>
      <c r="D3" s="222">
        <f>p01pok!L10</f>
        <v>1</v>
      </c>
      <c r="E3" s="221"/>
      <c r="F3" s="221"/>
      <c r="G3" s="221"/>
      <c r="H3" s="221"/>
      <c r="I3" s="221"/>
      <c r="J3" s="262" t="s">
        <v>38</v>
      </c>
      <c r="K3" s="224"/>
      <c r="L3" s="222" t="str">
        <f>p01pok!Q10</f>
        <v>1</v>
      </c>
      <c r="M3" s="221"/>
      <c r="N3" s="221"/>
      <c r="O3" s="221"/>
      <c r="P3" s="221"/>
      <c r="Q3" s="221"/>
      <c r="R3" s="221"/>
      <c r="S3" s="262" t="s">
        <v>6</v>
      </c>
      <c r="T3" s="224"/>
      <c r="U3" s="224"/>
      <c r="V3" s="222" t="str">
        <f>p01pok!V10</f>
        <v>2569</v>
      </c>
      <c r="W3" s="221"/>
      <c r="X3" s="221"/>
      <c r="Y3" s="221"/>
      <c r="Z3" s="221"/>
    </row>
    <row r="4" spans="1:26" ht="24" x14ac:dyDescent="0.5500000000000000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4" x14ac:dyDescent="0.55000000000000004">
      <c r="A5" s="278" t="s">
        <v>39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</row>
    <row r="6" spans="1:26" ht="24" x14ac:dyDescent="0.55000000000000004">
      <c r="A6" s="223" t="str">
        <f>CONCATENATE("ระหว่างภาค : กลางภาค : ปลายภาค = ",S29,"  :  ",U29,"  :  ",W29)</f>
        <v>ระหว่างภาค : กลางภาค : ปลายภาค = 0  :  0  :  0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4"/>
      <c r="Y6" s="224"/>
      <c r="Z6" s="224"/>
    </row>
    <row r="7" spans="1:26" ht="24.75" thickBot="1" x14ac:dyDescent="0.6">
      <c r="A7" s="225"/>
      <c r="B7" s="224"/>
      <c r="C7" s="224"/>
      <c r="D7" s="224"/>
      <c r="E7" s="224"/>
      <c r="F7" s="224"/>
      <c r="G7" s="224"/>
      <c r="H7" s="16"/>
      <c r="I7" s="8"/>
      <c r="J7" s="16"/>
      <c r="K7" s="8"/>
      <c r="L7" s="16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2.5" customHeight="1" thickBot="1" x14ac:dyDescent="0.6">
      <c r="A8" s="292" t="s">
        <v>119</v>
      </c>
      <c r="B8" s="265"/>
      <c r="C8" s="266"/>
      <c r="D8" s="266"/>
      <c r="E8" s="266"/>
      <c r="F8" s="266"/>
      <c r="G8" s="266"/>
      <c r="H8" s="266"/>
      <c r="I8" s="266"/>
      <c r="J8" s="267"/>
      <c r="K8" s="265" t="s">
        <v>40</v>
      </c>
      <c r="L8" s="266"/>
      <c r="M8" s="266"/>
      <c r="N8" s="266"/>
      <c r="O8" s="267"/>
      <c r="P8" s="274" t="s">
        <v>7</v>
      </c>
      <c r="Q8" s="266"/>
      <c r="R8" s="267"/>
      <c r="S8" s="277" t="s">
        <v>41</v>
      </c>
      <c r="T8" s="257"/>
      <c r="U8" s="257"/>
      <c r="V8" s="257"/>
      <c r="W8" s="257"/>
      <c r="X8" s="258"/>
      <c r="Y8" s="295" t="s">
        <v>42</v>
      </c>
      <c r="Z8" s="267"/>
    </row>
    <row r="9" spans="1:26" ht="22.5" customHeight="1" x14ac:dyDescent="0.55000000000000004">
      <c r="A9" s="293"/>
      <c r="B9" s="297" t="s">
        <v>43</v>
      </c>
      <c r="C9" s="224"/>
      <c r="D9" s="224"/>
      <c r="E9" s="224"/>
      <c r="F9" s="224"/>
      <c r="G9" s="224"/>
      <c r="H9" s="224"/>
      <c r="I9" s="224"/>
      <c r="J9" s="276"/>
      <c r="K9" s="275"/>
      <c r="L9" s="224"/>
      <c r="M9" s="224"/>
      <c r="N9" s="224"/>
      <c r="O9" s="276"/>
      <c r="P9" s="275"/>
      <c r="Q9" s="224"/>
      <c r="R9" s="276"/>
      <c r="S9" s="271" t="s">
        <v>44</v>
      </c>
      <c r="T9" s="224"/>
      <c r="U9" s="269" t="s">
        <v>45</v>
      </c>
      <c r="V9" s="270"/>
      <c r="W9" s="296" t="s">
        <v>46</v>
      </c>
      <c r="X9" s="276"/>
      <c r="Y9" s="296" t="s">
        <v>47</v>
      </c>
      <c r="Z9" s="276"/>
    </row>
    <row r="10" spans="1:26" ht="22.5" customHeight="1" thickBot="1" x14ac:dyDescent="0.6">
      <c r="A10" s="294"/>
      <c r="B10" s="272"/>
      <c r="C10" s="230"/>
      <c r="D10" s="230"/>
      <c r="E10" s="230"/>
      <c r="F10" s="230"/>
      <c r="G10" s="230"/>
      <c r="H10" s="230"/>
      <c r="I10" s="230"/>
      <c r="J10" s="228"/>
      <c r="K10" s="298"/>
      <c r="L10" s="230"/>
      <c r="M10" s="230"/>
      <c r="N10" s="230"/>
      <c r="O10" s="228"/>
      <c r="P10" s="273" t="s">
        <v>48</v>
      </c>
      <c r="Q10" s="230"/>
      <c r="R10" s="228"/>
      <c r="S10" s="272" t="s">
        <v>49</v>
      </c>
      <c r="T10" s="230"/>
      <c r="U10" s="288" t="s">
        <v>49</v>
      </c>
      <c r="V10" s="231"/>
      <c r="W10" s="279" t="s">
        <v>49</v>
      </c>
      <c r="X10" s="228"/>
      <c r="Y10" s="279" t="s">
        <v>41</v>
      </c>
      <c r="Z10" s="228"/>
    </row>
    <row r="11" spans="1:26" ht="22.5" customHeight="1" thickBot="1" x14ac:dyDescent="0.6">
      <c r="A11" s="287" t="s">
        <v>50</v>
      </c>
      <c r="B11" s="230"/>
      <c r="C11" s="230"/>
      <c r="D11" s="230"/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  <c r="S11" s="230"/>
      <c r="T11" s="230"/>
      <c r="U11" s="230"/>
      <c r="V11" s="230"/>
      <c r="W11" s="230"/>
      <c r="X11" s="230"/>
      <c r="Y11" s="230"/>
      <c r="Z11" s="228"/>
    </row>
    <row r="12" spans="1:26" ht="24" x14ac:dyDescent="0.55000000000000004">
      <c r="A12" s="157"/>
      <c r="B12" s="289"/>
      <c r="C12" s="290"/>
      <c r="D12" s="290"/>
      <c r="E12" s="290"/>
      <c r="F12" s="290"/>
      <c r="G12" s="290"/>
      <c r="H12" s="290"/>
      <c r="I12" s="290"/>
      <c r="J12" s="291"/>
      <c r="K12" s="268"/>
      <c r="L12" s="263"/>
      <c r="M12" s="263"/>
      <c r="N12" s="263"/>
      <c r="O12" s="264"/>
      <c r="P12" s="232"/>
      <c r="Q12" s="263"/>
      <c r="R12" s="264"/>
      <c r="S12" s="232"/>
      <c r="T12" s="233"/>
      <c r="U12" s="248"/>
      <c r="V12" s="233"/>
      <c r="W12" s="248"/>
      <c r="X12" s="233"/>
      <c r="Y12" s="240">
        <f>IF(SUM(S12:X12)=0,,SUM(S12:X12))</f>
        <v>0</v>
      </c>
      <c r="Z12" s="241"/>
    </row>
    <row r="13" spans="1:26" ht="24" x14ac:dyDescent="0.55000000000000004">
      <c r="A13" s="158"/>
      <c r="B13" s="289"/>
      <c r="C13" s="290"/>
      <c r="D13" s="290"/>
      <c r="E13" s="290"/>
      <c r="F13" s="290"/>
      <c r="G13" s="290"/>
      <c r="H13" s="290"/>
      <c r="I13" s="290"/>
      <c r="J13" s="291"/>
      <c r="K13" s="281"/>
      <c r="L13" s="282"/>
      <c r="M13" s="282"/>
      <c r="N13" s="282"/>
      <c r="O13" s="283"/>
      <c r="P13" s="280"/>
      <c r="Q13" s="282"/>
      <c r="R13" s="283"/>
      <c r="S13" s="280"/>
      <c r="T13" s="235"/>
      <c r="U13" s="247"/>
      <c r="V13" s="237"/>
      <c r="W13" s="247"/>
      <c r="X13" s="237"/>
      <c r="Y13" s="242">
        <f>IF(SUM(S13:X13)=0,,SUM(S13:X13))</f>
        <v>0</v>
      </c>
      <c r="Z13" s="243"/>
    </row>
    <row r="14" spans="1:26" ht="24" x14ac:dyDescent="0.55000000000000004">
      <c r="A14" s="158"/>
      <c r="B14" s="284"/>
      <c r="C14" s="285"/>
      <c r="D14" s="285"/>
      <c r="E14" s="285"/>
      <c r="F14" s="285"/>
      <c r="G14" s="285"/>
      <c r="H14" s="285"/>
      <c r="I14" s="285"/>
      <c r="J14" s="286"/>
      <c r="K14" s="281"/>
      <c r="L14" s="282"/>
      <c r="M14" s="282"/>
      <c r="N14" s="282"/>
      <c r="O14" s="283"/>
      <c r="P14" s="280"/>
      <c r="Q14" s="282"/>
      <c r="R14" s="283"/>
      <c r="S14" s="236"/>
      <c r="T14" s="305"/>
      <c r="U14" s="247"/>
      <c r="V14" s="305"/>
      <c r="W14" s="247"/>
      <c r="X14" s="306"/>
      <c r="Y14" s="242">
        <f>IF(SUM(S14:X14)=0,,SUM(S14:X14))</f>
        <v>0</v>
      </c>
      <c r="Z14" s="243"/>
    </row>
    <row r="15" spans="1:26" ht="24" x14ac:dyDescent="0.55000000000000004">
      <c r="A15" s="158"/>
      <c r="B15" s="284"/>
      <c r="C15" s="285"/>
      <c r="D15" s="285"/>
      <c r="E15" s="285"/>
      <c r="F15" s="285"/>
      <c r="G15" s="285"/>
      <c r="H15" s="285"/>
      <c r="I15" s="285"/>
      <c r="J15" s="286"/>
      <c r="K15" s="281"/>
      <c r="L15" s="282"/>
      <c r="M15" s="282"/>
      <c r="N15" s="282"/>
      <c r="O15" s="283"/>
      <c r="P15" s="280"/>
      <c r="Q15" s="282"/>
      <c r="R15" s="283"/>
      <c r="S15" s="236"/>
      <c r="T15" s="305"/>
      <c r="U15" s="247"/>
      <c r="V15" s="305"/>
      <c r="W15" s="247"/>
      <c r="X15" s="306"/>
      <c r="Y15" s="242">
        <f>IF(SUM(S15:X15)=0,,SUM(S15:X15))</f>
        <v>0</v>
      </c>
      <c r="Z15" s="243"/>
    </row>
    <row r="16" spans="1:26" ht="24" x14ac:dyDescent="0.55000000000000004">
      <c r="A16" s="158"/>
      <c r="B16" s="289"/>
      <c r="C16" s="290"/>
      <c r="D16" s="290"/>
      <c r="E16" s="290"/>
      <c r="F16" s="290"/>
      <c r="G16" s="290"/>
      <c r="H16" s="290"/>
      <c r="I16" s="290"/>
      <c r="J16" s="291"/>
      <c r="K16" s="302"/>
      <c r="L16" s="303"/>
      <c r="M16" s="303"/>
      <c r="N16" s="303"/>
      <c r="O16" s="304"/>
      <c r="P16" s="236"/>
      <c r="Q16" s="303"/>
      <c r="R16" s="304"/>
      <c r="S16" s="236"/>
      <c r="T16" s="237"/>
      <c r="U16" s="247"/>
      <c r="V16" s="237"/>
      <c r="W16" s="247"/>
      <c r="X16" s="237"/>
      <c r="Y16" s="242">
        <f t="shared" ref="Y16:Y18" si="0">IF(SUM(S16:X16)=0,,SUM(S16:X16))</f>
        <v>0</v>
      </c>
      <c r="Z16" s="243"/>
    </row>
    <row r="17" spans="1:26" ht="24" x14ac:dyDescent="0.55000000000000004">
      <c r="A17" s="158"/>
      <c r="B17" s="299"/>
      <c r="C17" s="300"/>
      <c r="D17" s="300"/>
      <c r="E17" s="300"/>
      <c r="F17" s="300"/>
      <c r="G17" s="300"/>
      <c r="H17" s="300"/>
      <c r="I17" s="300"/>
      <c r="J17" s="301"/>
      <c r="K17" s="302"/>
      <c r="L17" s="303"/>
      <c r="M17" s="303"/>
      <c r="N17" s="303"/>
      <c r="O17" s="304"/>
      <c r="P17" s="236"/>
      <c r="Q17" s="303"/>
      <c r="R17" s="304"/>
      <c r="S17" s="236"/>
      <c r="T17" s="237"/>
      <c r="U17" s="247"/>
      <c r="V17" s="237"/>
      <c r="W17" s="247"/>
      <c r="X17" s="237"/>
      <c r="Y17" s="242">
        <f t="shared" si="0"/>
        <v>0</v>
      </c>
      <c r="Z17" s="243"/>
    </row>
    <row r="18" spans="1:26" ht="24.75" thickBot="1" x14ac:dyDescent="0.6">
      <c r="A18" s="159"/>
      <c r="B18" s="314" t="s">
        <v>118</v>
      </c>
      <c r="C18" s="315"/>
      <c r="D18" s="315"/>
      <c r="E18" s="315"/>
      <c r="F18" s="315"/>
      <c r="G18" s="315"/>
      <c r="H18" s="315"/>
      <c r="I18" s="315"/>
      <c r="J18" s="316"/>
      <c r="K18" s="244"/>
      <c r="L18" s="245"/>
      <c r="M18" s="245"/>
      <c r="N18" s="245"/>
      <c r="O18" s="246"/>
      <c r="P18" s="238"/>
      <c r="Q18" s="245"/>
      <c r="R18" s="246"/>
      <c r="S18" s="238"/>
      <c r="T18" s="239"/>
      <c r="U18" s="326"/>
      <c r="V18" s="239"/>
      <c r="W18" s="326"/>
      <c r="X18" s="239"/>
      <c r="Y18" s="260">
        <f t="shared" si="0"/>
        <v>0</v>
      </c>
      <c r="Z18" s="332"/>
    </row>
    <row r="19" spans="1:26" ht="22.5" customHeight="1" thickBot="1" x14ac:dyDescent="0.6">
      <c r="A19" s="277" t="s">
        <v>51</v>
      </c>
      <c r="B19" s="257"/>
      <c r="C19" s="257"/>
      <c r="D19" s="257"/>
      <c r="E19" s="257"/>
      <c r="F19" s="257"/>
      <c r="G19" s="257"/>
      <c r="H19" s="257"/>
      <c r="I19" s="257"/>
      <c r="J19" s="258"/>
      <c r="K19" s="309"/>
      <c r="L19" s="257"/>
      <c r="M19" s="257"/>
      <c r="N19" s="257"/>
      <c r="O19" s="258"/>
      <c r="P19" s="310">
        <f>SUM(P12:P18)</f>
        <v>0</v>
      </c>
      <c r="Q19" s="257"/>
      <c r="R19" s="258"/>
      <c r="S19" s="256">
        <f>SUM(S12:S18)</f>
        <v>0</v>
      </c>
      <c r="T19" s="308"/>
      <c r="U19" s="325">
        <f>SUM(U12:U18)</f>
        <v>0</v>
      </c>
      <c r="V19" s="308"/>
      <c r="W19" s="307">
        <f>SUM(W12:W18)</f>
        <v>0</v>
      </c>
      <c r="X19" s="308"/>
      <c r="Y19" s="256">
        <f>SUM(Y12:Y18)</f>
        <v>0</v>
      </c>
      <c r="Z19" s="258"/>
    </row>
    <row r="20" spans="1:26" ht="22.5" customHeight="1" thickBot="1" x14ac:dyDescent="0.6">
      <c r="A20" s="287" t="s">
        <v>52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28"/>
    </row>
    <row r="21" spans="1:26" ht="24" x14ac:dyDescent="0.55000000000000004">
      <c r="A21" s="149"/>
      <c r="B21" s="321"/>
      <c r="C21" s="322"/>
      <c r="D21" s="322"/>
      <c r="E21" s="322"/>
      <c r="F21" s="322"/>
      <c r="G21" s="322"/>
      <c r="H21" s="322"/>
      <c r="I21" s="322"/>
      <c r="J21" s="323"/>
      <c r="K21" s="317"/>
      <c r="L21" s="263"/>
      <c r="M21" s="263"/>
      <c r="N21" s="263"/>
      <c r="O21" s="264"/>
      <c r="P21" s="232"/>
      <c r="Q21" s="263"/>
      <c r="R21" s="264"/>
      <c r="S21" s="234"/>
      <c r="T21" s="235"/>
      <c r="U21" s="324"/>
      <c r="V21" s="233"/>
      <c r="W21" s="248"/>
      <c r="X21" s="233"/>
      <c r="Y21" s="240">
        <f>IF(SUM(S21:X21)=0,,SUM(S21:X21))</f>
        <v>0</v>
      </c>
      <c r="Z21" s="241"/>
    </row>
    <row r="22" spans="1:26" ht="24" x14ac:dyDescent="0.55000000000000004">
      <c r="A22" s="150"/>
      <c r="B22" s="330"/>
      <c r="C22" s="318"/>
      <c r="D22" s="318"/>
      <c r="E22" s="318"/>
      <c r="F22" s="318"/>
      <c r="G22" s="318"/>
      <c r="H22" s="318"/>
      <c r="I22" s="318"/>
      <c r="J22" s="331"/>
      <c r="K22" s="327"/>
      <c r="L22" s="328"/>
      <c r="M22" s="328"/>
      <c r="N22" s="328"/>
      <c r="O22" s="329"/>
      <c r="P22" s="236"/>
      <c r="Q22" s="249"/>
      <c r="R22" s="306"/>
      <c r="S22" s="236"/>
      <c r="T22" s="305"/>
      <c r="U22" s="247"/>
      <c r="V22" s="305"/>
      <c r="W22" s="247"/>
      <c r="X22" s="306"/>
      <c r="Y22" s="242">
        <f>IF(SUM(S22:X22)=0,,SUM(S22:X22))</f>
        <v>0</v>
      </c>
      <c r="Z22" s="243"/>
    </row>
    <row r="23" spans="1:26" ht="24" x14ac:dyDescent="0.55000000000000004">
      <c r="A23" s="150"/>
      <c r="B23" s="330"/>
      <c r="C23" s="318"/>
      <c r="D23" s="318"/>
      <c r="E23" s="318"/>
      <c r="F23" s="318"/>
      <c r="G23" s="318"/>
      <c r="H23" s="318"/>
      <c r="I23" s="318"/>
      <c r="J23" s="331"/>
      <c r="K23" s="327"/>
      <c r="L23" s="328"/>
      <c r="M23" s="328"/>
      <c r="N23" s="328"/>
      <c r="O23" s="329"/>
      <c r="P23" s="236"/>
      <c r="Q23" s="249"/>
      <c r="R23" s="306"/>
      <c r="S23" s="236"/>
      <c r="T23" s="305"/>
      <c r="U23" s="247"/>
      <c r="V23" s="305"/>
      <c r="W23" s="247"/>
      <c r="X23" s="306"/>
      <c r="Y23" s="242">
        <f t="shared" ref="Y23" si="1">IF(SUM(S23:X23)=0,,SUM(S23:X23))</f>
        <v>0</v>
      </c>
      <c r="Z23" s="243"/>
    </row>
    <row r="24" spans="1:26" ht="24" x14ac:dyDescent="0.55000000000000004">
      <c r="A24" s="150"/>
      <c r="B24" s="318"/>
      <c r="C24" s="319"/>
      <c r="D24" s="319"/>
      <c r="E24" s="319"/>
      <c r="F24" s="319"/>
      <c r="G24" s="319"/>
      <c r="H24" s="319"/>
      <c r="I24" s="319"/>
      <c r="J24" s="320"/>
      <c r="K24" s="302"/>
      <c r="L24" s="303"/>
      <c r="M24" s="303"/>
      <c r="N24" s="303"/>
      <c r="O24" s="304"/>
      <c r="P24" s="236"/>
      <c r="Q24" s="303"/>
      <c r="R24" s="304"/>
      <c r="S24" s="234"/>
      <c r="T24" s="235"/>
      <c r="U24" s="249"/>
      <c r="V24" s="237"/>
      <c r="W24" s="247"/>
      <c r="X24" s="237"/>
      <c r="Y24" s="242">
        <f t="shared" ref="Y24:Y27" si="2">IF(SUM(S24:X24)=0,,SUM(S24:X24))</f>
        <v>0</v>
      </c>
      <c r="Z24" s="243"/>
    </row>
    <row r="25" spans="1:26" ht="24" x14ac:dyDescent="0.55000000000000004">
      <c r="A25" s="150"/>
      <c r="B25" s="318"/>
      <c r="C25" s="319"/>
      <c r="D25" s="319"/>
      <c r="E25" s="319"/>
      <c r="F25" s="319"/>
      <c r="G25" s="319"/>
      <c r="H25" s="319"/>
      <c r="I25" s="319"/>
      <c r="J25" s="320"/>
      <c r="K25" s="302"/>
      <c r="L25" s="303"/>
      <c r="M25" s="303"/>
      <c r="N25" s="303"/>
      <c r="O25" s="304"/>
      <c r="P25" s="236"/>
      <c r="Q25" s="303"/>
      <c r="R25" s="304"/>
      <c r="S25" s="234"/>
      <c r="T25" s="235"/>
      <c r="U25" s="249"/>
      <c r="V25" s="237"/>
      <c r="W25" s="247"/>
      <c r="X25" s="237"/>
      <c r="Y25" s="242">
        <f t="shared" si="2"/>
        <v>0</v>
      </c>
      <c r="Z25" s="243"/>
    </row>
    <row r="26" spans="1:26" ht="24" x14ac:dyDescent="0.55000000000000004">
      <c r="A26" s="150"/>
      <c r="B26" s="318" t="s">
        <v>118</v>
      </c>
      <c r="C26" s="319"/>
      <c r="D26" s="319"/>
      <c r="E26" s="319"/>
      <c r="F26" s="319"/>
      <c r="G26" s="319"/>
      <c r="H26" s="319"/>
      <c r="I26" s="319"/>
      <c r="J26" s="320"/>
      <c r="K26" s="302"/>
      <c r="L26" s="303"/>
      <c r="M26" s="303"/>
      <c r="N26" s="303"/>
      <c r="O26" s="304"/>
      <c r="P26" s="236"/>
      <c r="Q26" s="303"/>
      <c r="R26" s="304"/>
      <c r="S26" s="234"/>
      <c r="T26" s="235"/>
      <c r="U26" s="249"/>
      <c r="V26" s="237"/>
      <c r="W26" s="247"/>
      <c r="X26" s="237"/>
      <c r="Y26" s="242">
        <f t="shared" si="2"/>
        <v>0</v>
      </c>
      <c r="Z26" s="243"/>
    </row>
    <row r="27" spans="1:26" ht="24.75" thickBot="1" x14ac:dyDescent="0.6">
      <c r="A27" s="151"/>
      <c r="B27" s="311" t="s">
        <v>118</v>
      </c>
      <c r="C27" s="312"/>
      <c r="D27" s="312"/>
      <c r="E27" s="312"/>
      <c r="F27" s="312"/>
      <c r="G27" s="312"/>
      <c r="H27" s="312"/>
      <c r="I27" s="312"/>
      <c r="J27" s="313"/>
      <c r="K27" s="250"/>
      <c r="L27" s="251"/>
      <c r="M27" s="251"/>
      <c r="N27" s="251"/>
      <c r="O27" s="252"/>
      <c r="P27" s="253"/>
      <c r="Q27" s="254"/>
      <c r="R27" s="255"/>
      <c r="S27" s="334"/>
      <c r="T27" s="335"/>
      <c r="U27" s="336"/>
      <c r="V27" s="239"/>
      <c r="W27" s="338"/>
      <c r="X27" s="239"/>
      <c r="Y27" s="260">
        <f t="shared" si="2"/>
        <v>0</v>
      </c>
      <c r="Z27" s="261"/>
    </row>
    <row r="28" spans="1:26" ht="22.5" customHeight="1" thickBot="1" x14ac:dyDescent="0.6">
      <c r="A28" s="277" t="s">
        <v>53</v>
      </c>
      <c r="B28" s="257"/>
      <c r="C28" s="257"/>
      <c r="D28" s="257"/>
      <c r="E28" s="257"/>
      <c r="F28" s="257"/>
      <c r="G28" s="257"/>
      <c r="H28" s="257"/>
      <c r="I28" s="257"/>
      <c r="J28" s="258"/>
      <c r="K28" s="337"/>
      <c r="L28" s="257"/>
      <c r="M28" s="257"/>
      <c r="N28" s="257"/>
      <c r="O28" s="308"/>
      <c r="P28" s="256">
        <f>SUM(P21:P27)</f>
        <v>0</v>
      </c>
      <c r="Q28" s="257"/>
      <c r="R28" s="258"/>
      <c r="S28" s="325">
        <f>SUM(S21:S27)</f>
        <v>0</v>
      </c>
      <c r="T28" s="308"/>
      <c r="U28" s="325">
        <f>SUM(U21:U27)</f>
        <v>0</v>
      </c>
      <c r="V28" s="308"/>
      <c r="W28" s="307">
        <f>SUM(W21:W27)</f>
        <v>0</v>
      </c>
      <c r="X28" s="308"/>
      <c r="Y28" s="256">
        <f>SUM(Y21:Y27)</f>
        <v>0</v>
      </c>
      <c r="Z28" s="258"/>
    </row>
    <row r="29" spans="1:26" ht="22.5" customHeight="1" x14ac:dyDescent="0.55000000000000004">
      <c r="A29" s="287" t="s">
        <v>42</v>
      </c>
      <c r="B29" s="230"/>
      <c r="C29" s="230"/>
      <c r="D29" s="230"/>
      <c r="E29" s="230"/>
      <c r="F29" s="230"/>
      <c r="G29" s="230"/>
      <c r="H29" s="230"/>
      <c r="I29" s="230"/>
      <c r="J29" s="228"/>
      <c r="K29" s="229"/>
      <c r="L29" s="230"/>
      <c r="M29" s="230"/>
      <c r="N29" s="230"/>
      <c r="O29" s="231"/>
      <c r="P29" s="227">
        <f>SUM(P19,P28)</f>
        <v>0</v>
      </c>
      <c r="Q29" s="230"/>
      <c r="R29" s="228"/>
      <c r="S29" s="259">
        <f>SUM(S19,S28)</f>
        <v>0</v>
      </c>
      <c r="T29" s="231"/>
      <c r="U29" s="259">
        <f>SUM(U19,U28)</f>
        <v>0</v>
      </c>
      <c r="V29" s="231"/>
      <c r="W29" s="333">
        <f>SUM(W19,W28)</f>
        <v>0</v>
      </c>
      <c r="X29" s="231"/>
      <c r="Y29" s="227">
        <f>SUM(Y19,Y28)</f>
        <v>0</v>
      </c>
      <c r="Z29" s="228"/>
    </row>
    <row r="30" spans="1:26" ht="24" x14ac:dyDescent="0.5500000000000000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" x14ac:dyDescent="0.5500000000000000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</sheetData>
  <mergeCells count="152">
    <mergeCell ref="W29:X29"/>
    <mergeCell ref="S27:T27"/>
    <mergeCell ref="U27:V27"/>
    <mergeCell ref="K26:O26"/>
    <mergeCell ref="P24:R24"/>
    <mergeCell ref="P26:R26"/>
    <mergeCell ref="P25:R25"/>
    <mergeCell ref="K25:O25"/>
    <mergeCell ref="K24:O24"/>
    <mergeCell ref="K28:O28"/>
    <mergeCell ref="U26:V26"/>
    <mergeCell ref="W26:X26"/>
    <mergeCell ref="S28:T28"/>
    <mergeCell ref="W27:X27"/>
    <mergeCell ref="W28:X28"/>
    <mergeCell ref="U29:V29"/>
    <mergeCell ref="Y28:Z28"/>
    <mergeCell ref="B14:J14"/>
    <mergeCell ref="W13:X13"/>
    <mergeCell ref="P17:R17"/>
    <mergeCell ref="W9:X9"/>
    <mergeCell ref="W21:X21"/>
    <mergeCell ref="U21:V21"/>
    <mergeCell ref="U19:V19"/>
    <mergeCell ref="W18:X18"/>
    <mergeCell ref="U18:V18"/>
    <mergeCell ref="K22:O22"/>
    <mergeCell ref="K23:O23"/>
    <mergeCell ref="P14:R14"/>
    <mergeCell ref="U28:V28"/>
    <mergeCell ref="B16:J16"/>
    <mergeCell ref="B22:J22"/>
    <mergeCell ref="B23:J23"/>
    <mergeCell ref="P15:R15"/>
    <mergeCell ref="P22:R22"/>
    <mergeCell ref="P23:R23"/>
    <mergeCell ref="Y18:Z18"/>
    <mergeCell ref="Y16:Z16"/>
    <mergeCell ref="Y22:Z22"/>
    <mergeCell ref="Y23:Z23"/>
    <mergeCell ref="A29:J29"/>
    <mergeCell ref="A28:J28"/>
    <mergeCell ref="B27:J27"/>
    <mergeCell ref="B18:J18"/>
    <mergeCell ref="K21:O21"/>
    <mergeCell ref="P21:R21"/>
    <mergeCell ref="B25:J25"/>
    <mergeCell ref="B26:J26"/>
    <mergeCell ref="B24:J24"/>
    <mergeCell ref="B21:J21"/>
    <mergeCell ref="Y26:Z26"/>
    <mergeCell ref="A19:J19"/>
    <mergeCell ref="Y19:Z19"/>
    <mergeCell ref="W19:X19"/>
    <mergeCell ref="Y21:Z21"/>
    <mergeCell ref="Y24:Z24"/>
    <mergeCell ref="K19:O19"/>
    <mergeCell ref="A20:Z20"/>
    <mergeCell ref="S19:T19"/>
    <mergeCell ref="P19:R19"/>
    <mergeCell ref="W24:X24"/>
    <mergeCell ref="W22:X22"/>
    <mergeCell ref="U22:V22"/>
    <mergeCell ref="S22:T22"/>
    <mergeCell ref="S23:T23"/>
    <mergeCell ref="U23:V23"/>
    <mergeCell ref="W23:X23"/>
    <mergeCell ref="B17:J17"/>
    <mergeCell ref="Y25:Z25"/>
    <mergeCell ref="W25:X25"/>
    <mergeCell ref="K17:O17"/>
    <mergeCell ref="W17:X17"/>
    <mergeCell ref="Y17:Z17"/>
    <mergeCell ref="U16:V16"/>
    <mergeCell ref="W16:X16"/>
    <mergeCell ref="B13:J13"/>
    <mergeCell ref="P16:R16"/>
    <mergeCell ref="K16:O16"/>
    <mergeCell ref="P13:R13"/>
    <mergeCell ref="K13:O13"/>
    <mergeCell ref="S14:T14"/>
    <mergeCell ref="W14:X14"/>
    <mergeCell ref="U14:V14"/>
    <mergeCell ref="U15:V15"/>
    <mergeCell ref="S15:T15"/>
    <mergeCell ref="W15:X15"/>
    <mergeCell ref="J3:K3"/>
    <mergeCell ref="S13:T13"/>
    <mergeCell ref="K14:O14"/>
    <mergeCell ref="K15:O15"/>
    <mergeCell ref="B15:J15"/>
    <mergeCell ref="A11:Z11"/>
    <mergeCell ref="U10:V10"/>
    <mergeCell ref="W10:X10"/>
    <mergeCell ref="B12:J12"/>
    <mergeCell ref="Y14:Z14"/>
    <mergeCell ref="A8:A10"/>
    <mergeCell ref="Y8:Z8"/>
    <mergeCell ref="W12:X12"/>
    <mergeCell ref="Y9:Z9"/>
    <mergeCell ref="B9:J9"/>
    <mergeCell ref="K8:O10"/>
    <mergeCell ref="U13:V13"/>
    <mergeCell ref="Y15:Z15"/>
    <mergeCell ref="I1:J1"/>
    <mergeCell ref="D2:N2"/>
    <mergeCell ref="A2:C2"/>
    <mergeCell ref="L3:R3"/>
    <mergeCell ref="S3:U3"/>
    <mergeCell ref="V3:Z3"/>
    <mergeCell ref="P12:R12"/>
    <mergeCell ref="B8:J8"/>
    <mergeCell ref="A7:G7"/>
    <mergeCell ref="K12:O12"/>
    <mergeCell ref="R2:Z2"/>
    <mergeCell ref="O2:Q2"/>
    <mergeCell ref="U9:V9"/>
    <mergeCell ref="S9:T9"/>
    <mergeCell ref="S10:T10"/>
    <mergeCell ref="P10:R10"/>
    <mergeCell ref="P8:R9"/>
    <mergeCell ref="S8:X8"/>
    <mergeCell ref="D3:I3"/>
    <mergeCell ref="A6:Z6"/>
    <mergeCell ref="A5:Z5"/>
    <mergeCell ref="Y10:Z10"/>
    <mergeCell ref="A3:C3"/>
    <mergeCell ref="B10:J10"/>
    <mergeCell ref="Y29:Z29"/>
    <mergeCell ref="K29:O29"/>
    <mergeCell ref="S12:T12"/>
    <mergeCell ref="S24:T24"/>
    <mergeCell ref="S16:T16"/>
    <mergeCell ref="S18:T18"/>
    <mergeCell ref="S21:T21"/>
    <mergeCell ref="S17:T17"/>
    <mergeCell ref="Y12:Z12"/>
    <mergeCell ref="Y13:Z13"/>
    <mergeCell ref="K18:O18"/>
    <mergeCell ref="P18:R18"/>
    <mergeCell ref="U17:V17"/>
    <mergeCell ref="U12:V12"/>
    <mergeCell ref="S26:T26"/>
    <mergeCell ref="S25:T25"/>
    <mergeCell ref="U25:V25"/>
    <mergeCell ref="U24:V24"/>
    <mergeCell ref="K27:O27"/>
    <mergeCell ref="P27:R27"/>
    <mergeCell ref="P28:R28"/>
    <mergeCell ref="P29:R29"/>
    <mergeCell ref="S29:T29"/>
    <mergeCell ref="Y27:Z27"/>
  </mergeCells>
  <printOptions horizontalCentered="1"/>
  <pageMargins left="0.78740157480314965" right="0.19685039370078741" top="0.19685039370078741" bottom="0.19685039370078741" header="0" footer="0"/>
  <pageSetup paperSize="9" scale="79" pageOrder="overThenDown" orientation="portrait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outlinePr summaryBelow="0" summaryRight="0"/>
    <pageSetUpPr fitToPage="1"/>
  </sheetPr>
  <dimension ref="A1:O244"/>
  <sheetViews>
    <sheetView showGridLines="0" zoomScale="115" zoomScaleNormal="115" workbookViewId="0">
      <selection activeCell="A10" sqref="A10"/>
    </sheetView>
  </sheetViews>
  <sheetFormatPr defaultColWidth="14.42578125" defaultRowHeight="15.75" customHeight="1" x14ac:dyDescent="0.55000000000000004"/>
  <cols>
    <col min="1" max="1" width="5.85546875" style="76" customWidth="1"/>
    <col min="2" max="3" width="9" style="76" customWidth="1"/>
    <col min="4" max="4" width="19.85546875" style="22" customWidth="1"/>
    <col min="5" max="5" width="16.140625" style="22" customWidth="1"/>
    <col min="6" max="6" width="13.28515625" style="22" customWidth="1"/>
    <col min="7" max="10" width="11.5703125" style="22" customWidth="1"/>
    <col min="11" max="11" width="6" style="22" customWidth="1"/>
    <col min="12" max="12" width="6.28515625" style="22" customWidth="1"/>
    <col min="13" max="13" width="6.85546875" style="22" customWidth="1"/>
    <col min="14" max="15" width="1.5703125" style="22" customWidth="1"/>
    <col min="16" max="16384" width="14.42578125" style="22"/>
  </cols>
  <sheetData>
    <row r="1" spans="1:15" ht="24.75" thickBot="1" x14ac:dyDescent="0.6">
      <c r="A1" s="278" t="str">
        <f xml:space="preserve"> " ผลการประเมินสมรรถนะสำคัญของผู้เรียน"</f>
        <v xml:space="preserve"> ผลการประเมินสมรรถนะสำคัญของผู้เรียน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74"/>
      <c r="O1" s="74"/>
    </row>
    <row r="2" spans="1:15" ht="19.5" customHeight="1" x14ac:dyDescent="0.55000000000000004">
      <c r="A2" s="265" t="s">
        <v>59</v>
      </c>
      <c r="B2" s="266"/>
      <c r="C2" s="266"/>
      <c r="D2" s="266"/>
      <c r="E2" s="267"/>
      <c r="F2" s="354" t="s">
        <v>60</v>
      </c>
      <c r="G2" s="342" t="s">
        <v>61</v>
      </c>
      <c r="H2" s="342" t="s">
        <v>62</v>
      </c>
      <c r="I2" s="342" t="s">
        <v>63</v>
      </c>
      <c r="J2" s="339" t="s">
        <v>64</v>
      </c>
      <c r="K2" s="361" t="s">
        <v>42</v>
      </c>
      <c r="L2" s="357" t="s">
        <v>58</v>
      </c>
      <c r="M2" s="359" t="s">
        <v>57</v>
      </c>
      <c r="N2" s="75"/>
      <c r="O2" s="75"/>
    </row>
    <row r="3" spans="1:15" ht="19.5" customHeight="1" x14ac:dyDescent="0.55000000000000004">
      <c r="A3" s="275"/>
      <c r="B3" s="224"/>
      <c r="C3" s="224"/>
      <c r="D3" s="224"/>
      <c r="E3" s="276"/>
      <c r="F3" s="355"/>
      <c r="G3" s="343"/>
      <c r="H3" s="343"/>
      <c r="I3" s="343"/>
      <c r="J3" s="340"/>
      <c r="K3" s="362"/>
      <c r="L3" s="358"/>
      <c r="M3" s="360"/>
      <c r="N3" s="75"/>
      <c r="O3" s="75"/>
    </row>
    <row r="4" spans="1:15" ht="12" customHeight="1" x14ac:dyDescent="0.55000000000000004">
      <c r="A4" s="275"/>
      <c r="B4" s="224"/>
      <c r="C4" s="224"/>
      <c r="D4" s="224"/>
      <c r="E4" s="276"/>
      <c r="F4" s="355"/>
      <c r="G4" s="343"/>
      <c r="H4" s="343"/>
      <c r="I4" s="343"/>
      <c r="J4" s="340"/>
      <c r="K4" s="362"/>
      <c r="L4" s="358"/>
      <c r="M4" s="360"/>
      <c r="N4" s="75"/>
      <c r="O4" s="75"/>
    </row>
    <row r="5" spans="1:15" ht="13.5" customHeight="1" x14ac:dyDescent="0.55000000000000004">
      <c r="A5" s="275"/>
      <c r="B5" s="224"/>
      <c r="C5" s="224"/>
      <c r="D5" s="224"/>
      <c r="E5" s="276"/>
      <c r="F5" s="355"/>
      <c r="G5" s="343"/>
      <c r="H5" s="343"/>
      <c r="I5" s="343"/>
      <c r="J5" s="340"/>
      <c r="K5" s="362"/>
      <c r="L5" s="358"/>
      <c r="M5" s="360"/>
      <c r="N5" s="75"/>
      <c r="O5" s="75"/>
    </row>
    <row r="6" spans="1:15" ht="12.75" customHeight="1" x14ac:dyDescent="0.55000000000000004">
      <c r="A6" s="275"/>
      <c r="B6" s="224"/>
      <c r="C6" s="224"/>
      <c r="D6" s="224"/>
      <c r="E6" s="276"/>
      <c r="F6" s="355"/>
      <c r="G6" s="343"/>
      <c r="H6" s="343"/>
      <c r="I6" s="343"/>
      <c r="J6" s="340"/>
      <c r="K6" s="362"/>
      <c r="L6" s="358"/>
      <c r="M6" s="360"/>
      <c r="N6" s="75"/>
      <c r="O6" s="75"/>
    </row>
    <row r="7" spans="1:15" ht="12.75" customHeight="1" thickBot="1" x14ac:dyDescent="0.6">
      <c r="A7" s="298"/>
      <c r="B7" s="230"/>
      <c r="C7" s="230"/>
      <c r="D7" s="230"/>
      <c r="E7" s="228"/>
      <c r="F7" s="356"/>
      <c r="G7" s="344"/>
      <c r="H7" s="344"/>
      <c r="I7" s="344"/>
      <c r="J7" s="341"/>
      <c r="K7" s="362"/>
      <c r="L7" s="358"/>
      <c r="M7" s="360"/>
      <c r="N7" s="75"/>
      <c r="O7" s="75"/>
    </row>
    <row r="8" spans="1:15" ht="19.5" customHeight="1" x14ac:dyDescent="0.55000000000000004">
      <c r="A8" s="352" t="s">
        <v>54</v>
      </c>
      <c r="B8" s="349" t="s">
        <v>56</v>
      </c>
      <c r="C8" s="347" t="s">
        <v>1557</v>
      </c>
      <c r="D8" s="351" t="s">
        <v>55</v>
      </c>
      <c r="E8" s="276"/>
      <c r="F8" s="345" t="s">
        <v>65</v>
      </c>
      <c r="G8" s="224"/>
      <c r="H8" s="224"/>
      <c r="I8" s="224"/>
      <c r="J8" s="276"/>
      <c r="K8" s="362"/>
      <c r="L8" s="358"/>
      <c r="M8" s="360"/>
      <c r="N8" s="75"/>
      <c r="O8" s="75"/>
    </row>
    <row r="9" spans="1:15" ht="19.5" customHeight="1" thickBot="1" x14ac:dyDescent="0.6">
      <c r="A9" s="353"/>
      <c r="B9" s="350"/>
      <c r="C9" s="348"/>
      <c r="D9" s="333"/>
      <c r="E9" s="228"/>
      <c r="F9" s="345" t="s">
        <v>66</v>
      </c>
      <c r="G9" s="346"/>
      <c r="H9" s="346"/>
      <c r="I9" s="346"/>
      <c r="J9" s="276"/>
      <c r="K9" s="362"/>
      <c r="L9" s="358"/>
      <c r="M9" s="360"/>
      <c r="N9" s="75"/>
      <c r="O9" s="75"/>
    </row>
    <row r="10" spans="1:15" ht="24" x14ac:dyDescent="0.55000000000000004">
      <c r="A10" s="152" cm="1">
        <f t="array" ref="A10:E177">_xlfn._xlws.FILTER(key!Q:U,ISNUMBER(MATCH(key!S:S,key!X1:X7,0)),"ไม่พบ")</f>
        <v>1</v>
      </c>
      <c r="B10" s="152" t="str">
        <v>15839</v>
      </c>
      <c r="C10" s="152" t="str">
        <v>ม.1/1</v>
      </c>
      <c r="D10" s="79" t="str">
        <v>เด็กชายกิตติธร</v>
      </c>
      <c r="E10" s="79" t="str">
        <v>ธิมา</v>
      </c>
      <c r="F10" s="84">
        <f t="shared" ref="F10:J39" si="0">IF($B10="","",3)</f>
        <v>3</v>
      </c>
      <c r="G10" s="84">
        <f t="shared" ref="G10:J25" si="1">IF($B10="","",3)</f>
        <v>3</v>
      </c>
      <c r="H10" s="84">
        <f t="shared" si="1"/>
        <v>3</v>
      </c>
      <c r="I10" s="84">
        <f t="shared" si="1"/>
        <v>3</v>
      </c>
      <c r="J10" s="84">
        <f t="shared" si="1"/>
        <v>3</v>
      </c>
      <c r="K10" s="153">
        <f>IF(C10="","",IF(COUNTA(F10:J10)&gt;0,AVERAGE(F10:J10),))</f>
        <v>3</v>
      </c>
      <c r="L10" s="153">
        <f>IF(C10="","",IF(COUNTA(F10:J10)&gt;0,IF(COUNTIF(F10:J10,"0")&gt;0,0,IF(K10&gt;2.75,3,IF(K10&gt;=1.75,2,IF(K10&gt;=1,1,IF(K10&lt;1,0,))))),))</f>
        <v>3</v>
      </c>
      <c r="M10" s="84" t="str">
        <f>IF(C10="","",IF(COUNTA(F10:J10)&gt;0,IF(COUNTIF(F10:J10,"0")&gt;0,"ไม่ผ่าน",IF(K10&gt;2.75,"ดีเยี่ยม",IF(K10&gt;=1.75,"ดี",IF(K10&gt;=1,"ผ่าน",IF(K10&lt;1,"ไม่ผ่าน",))))),))</f>
        <v>ดีเยี่ยม</v>
      </c>
    </row>
    <row r="11" spans="1:15" ht="24" x14ac:dyDescent="0.55000000000000004">
      <c r="A11" s="152">
        <v>2</v>
      </c>
      <c r="B11" s="152" t="str">
        <v>15840</v>
      </c>
      <c r="C11" s="152" t="str">
        <v>ม.1/1</v>
      </c>
      <c r="D11" s="79" t="str">
        <v>เด็กชายฐกฤต</v>
      </c>
      <c r="E11" s="79" t="str">
        <v>คชรัตน์</v>
      </c>
      <c r="F11" s="84">
        <f t="shared" si="0"/>
        <v>3</v>
      </c>
      <c r="G11" s="84">
        <f t="shared" si="1"/>
        <v>3</v>
      </c>
      <c r="H11" s="84">
        <f t="shared" si="1"/>
        <v>3</v>
      </c>
      <c r="I11" s="84">
        <f t="shared" si="1"/>
        <v>3</v>
      </c>
      <c r="J11" s="84">
        <f t="shared" si="1"/>
        <v>3</v>
      </c>
      <c r="K11" s="153">
        <f t="shared" ref="K11:K45" si="2">IF(C11="","",IF(COUNTA(F11:J11)&gt;0,AVERAGE(F11:J11),))</f>
        <v>3</v>
      </c>
      <c r="L11" s="153">
        <f t="shared" ref="L11:L45" si="3">IF(C11="","",IF(COUNTA(F11:J11)&gt;0,IF(COUNTIF(F11:J11,"0")&gt;0,0,IF(K11&gt;2.75,3,IF(K11&gt;=1.75,2,IF(K11&gt;=1,1,IF(K11&lt;1,0,))))),))</f>
        <v>3</v>
      </c>
      <c r="M11" s="84" t="str">
        <f t="shared" ref="M11:M45" si="4">IF(C11="","",IF(COUNTA(F11:J11)&gt;0,IF(COUNTIF(F11:J11,"0")&gt;0,"ไม่ผ่าน",IF(K11&gt;2.75,"ดีเยี่ยม",IF(K11&gt;=1.75,"ดี",IF(K11&gt;=1,"ผ่าน",IF(K11&lt;1,"ไม่ผ่าน",))))),))</f>
        <v>ดีเยี่ยม</v>
      </c>
    </row>
    <row r="12" spans="1:15" ht="24" x14ac:dyDescent="0.55000000000000004">
      <c r="A12" s="152">
        <v>3</v>
      </c>
      <c r="B12" s="152" t="str">
        <v>15841</v>
      </c>
      <c r="C12" s="152" t="str">
        <v>ม.1/1</v>
      </c>
      <c r="D12" s="79" t="str">
        <v>เด็กชายณวัฒน์</v>
      </c>
      <c r="E12" s="79" t="str">
        <v>เหมวัฒน์</v>
      </c>
      <c r="F12" s="84">
        <f t="shared" si="0"/>
        <v>3</v>
      </c>
      <c r="G12" s="84">
        <f t="shared" si="1"/>
        <v>3</v>
      </c>
      <c r="H12" s="84">
        <f t="shared" si="1"/>
        <v>3</v>
      </c>
      <c r="I12" s="84">
        <f t="shared" si="1"/>
        <v>3</v>
      </c>
      <c r="J12" s="84">
        <f t="shared" si="1"/>
        <v>3</v>
      </c>
      <c r="K12" s="153">
        <f t="shared" si="2"/>
        <v>3</v>
      </c>
      <c r="L12" s="153">
        <f t="shared" si="3"/>
        <v>3</v>
      </c>
      <c r="M12" s="84" t="str">
        <f t="shared" si="4"/>
        <v>ดีเยี่ยม</v>
      </c>
    </row>
    <row r="13" spans="1:15" ht="24" x14ac:dyDescent="0.55000000000000004">
      <c r="A13" s="152">
        <v>4</v>
      </c>
      <c r="B13" s="152" t="str">
        <v>15842</v>
      </c>
      <c r="C13" s="152" t="str">
        <v>ม.1/1</v>
      </c>
      <c r="D13" s="79" t="str">
        <v>เด็กชายณัฐพล</v>
      </c>
      <c r="E13" s="79" t="str">
        <v>ศรีอภัย</v>
      </c>
      <c r="F13" s="84">
        <f t="shared" si="0"/>
        <v>3</v>
      </c>
      <c r="G13" s="84">
        <f t="shared" si="1"/>
        <v>3</v>
      </c>
      <c r="H13" s="84">
        <f t="shared" si="1"/>
        <v>3</v>
      </c>
      <c r="I13" s="84">
        <f t="shared" si="1"/>
        <v>3</v>
      </c>
      <c r="J13" s="84">
        <f t="shared" si="1"/>
        <v>3</v>
      </c>
      <c r="K13" s="153">
        <f t="shared" si="2"/>
        <v>3</v>
      </c>
      <c r="L13" s="153">
        <f t="shared" si="3"/>
        <v>3</v>
      </c>
      <c r="M13" s="84" t="str">
        <f t="shared" si="4"/>
        <v>ดีเยี่ยม</v>
      </c>
    </row>
    <row r="14" spans="1:15" ht="24" x14ac:dyDescent="0.55000000000000004">
      <c r="A14" s="152">
        <v>5</v>
      </c>
      <c r="B14" s="152" t="str">
        <v>15843</v>
      </c>
      <c r="C14" s="152" t="str">
        <v>ม.1/1</v>
      </c>
      <c r="D14" s="79" t="str">
        <v>เด็กชายพัชรพล</v>
      </c>
      <c r="E14" s="79" t="str">
        <v>จิตตะไชย</v>
      </c>
      <c r="F14" s="84">
        <f t="shared" si="0"/>
        <v>3</v>
      </c>
      <c r="G14" s="84">
        <f t="shared" si="1"/>
        <v>3</v>
      </c>
      <c r="H14" s="84">
        <f t="shared" si="1"/>
        <v>3</v>
      </c>
      <c r="I14" s="84">
        <f t="shared" si="1"/>
        <v>3</v>
      </c>
      <c r="J14" s="84">
        <f t="shared" si="1"/>
        <v>3</v>
      </c>
      <c r="K14" s="153">
        <f t="shared" si="2"/>
        <v>3</v>
      </c>
      <c r="L14" s="153">
        <f t="shared" si="3"/>
        <v>3</v>
      </c>
      <c r="M14" s="84" t="str">
        <f t="shared" si="4"/>
        <v>ดีเยี่ยม</v>
      </c>
    </row>
    <row r="15" spans="1:15" ht="24" x14ac:dyDescent="0.55000000000000004">
      <c r="A15" s="152">
        <v>6</v>
      </c>
      <c r="B15" s="152" t="str">
        <v>15844</v>
      </c>
      <c r="C15" s="152" t="str">
        <v>ม.1/1</v>
      </c>
      <c r="D15" s="79" t="str">
        <v>เด็กชายภูริณัฐ</v>
      </c>
      <c r="E15" s="79" t="str">
        <v>เจิมขุนทด</v>
      </c>
      <c r="F15" s="84">
        <f t="shared" si="0"/>
        <v>3</v>
      </c>
      <c r="G15" s="84">
        <f t="shared" si="1"/>
        <v>3</v>
      </c>
      <c r="H15" s="84">
        <f t="shared" si="1"/>
        <v>3</v>
      </c>
      <c r="I15" s="84">
        <f t="shared" si="1"/>
        <v>3</v>
      </c>
      <c r="J15" s="84">
        <f t="shared" si="1"/>
        <v>3</v>
      </c>
      <c r="K15" s="153">
        <f t="shared" si="2"/>
        <v>3</v>
      </c>
      <c r="L15" s="153">
        <f t="shared" si="3"/>
        <v>3</v>
      </c>
      <c r="M15" s="84" t="str">
        <f t="shared" si="4"/>
        <v>ดีเยี่ยม</v>
      </c>
    </row>
    <row r="16" spans="1:15" ht="24" x14ac:dyDescent="0.55000000000000004">
      <c r="A16" s="152">
        <v>7</v>
      </c>
      <c r="B16" s="152" t="str">
        <v>15845</v>
      </c>
      <c r="C16" s="152" t="str">
        <v>ม.1/1</v>
      </c>
      <c r="D16" s="79" t="str">
        <v>เด็กชายสิทธินนท์</v>
      </c>
      <c r="E16" s="79" t="str">
        <v>ภิลัยวรรณ</v>
      </c>
      <c r="F16" s="84">
        <f t="shared" si="0"/>
        <v>3</v>
      </c>
      <c r="G16" s="84">
        <f t="shared" si="1"/>
        <v>3</v>
      </c>
      <c r="H16" s="84">
        <f t="shared" si="1"/>
        <v>3</v>
      </c>
      <c r="I16" s="84">
        <f t="shared" si="1"/>
        <v>3</v>
      </c>
      <c r="J16" s="84">
        <f t="shared" si="1"/>
        <v>3</v>
      </c>
      <c r="K16" s="153">
        <f t="shared" si="2"/>
        <v>3</v>
      </c>
      <c r="L16" s="153">
        <f t="shared" si="3"/>
        <v>3</v>
      </c>
      <c r="M16" s="84" t="str">
        <f t="shared" si="4"/>
        <v>ดีเยี่ยม</v>
      </c>
    </row>
    <row r="17" spans="1:13" ht="24" x14ac:dyDescent="0.55000000000000004">
      <c r="A17" s="152">
        <v>8</v>
      </c>
      <c r="B17" s="152" t="str">
        <v>15846</v>
      </c>
      <c r="C17" s="152" t="str">
        <v>ม.1/1</v>
      </c>
      <c r="D17" s="79" t="str">
        <v>เด็กชายสิริมงคล</v>
      </c>
      <c r="E17" s="79" t="str">
        <v>ปราณีตพลกรัง</v>
      </c>
      <c r="F17" s="84">
        <f t="shared" si="0"/>
        <v>3</v>
      </c>
      <c r="G17" s="84">
        <f t="shared" si="1"/>
        <v>3</v>
      </c>
      <c r="H17" s="84">
        <f t="shared" si="1"/>
        <v>3</v>
      </c>
      <c r="I17" s="84">
        <f t="shared" si="1"/>
        <v>3</v>
      </c>
      <c r="J17" s="84">
        <f t="shared" si="1"/>
        <v>3</v>
      </c>
      <c r="K17" s="153">
        <f t="shared" si="2"/>
        <v>3</v>
      </c>
      <c r="L17" s="153">
        <f t="shared" si="3"/>
        <v>3</v>
      </c>
      <c r="M17" s="84" t="str">
        <f t="shared" si="4"/>
        <v>ดีเยี่ยม</v>
      </c>
    </row>
    <row r="18" spans="1:13" ht="24" x14ac:dyDescent="0.55000000000000004">
      <c r="A18" s="152">
        <v>9</v>
      </c>
      <c r="B18" s="152" t="str">
        <v>15847</v>
      </c>
      <c r="C18" s="152" t="str">
        <v>ม.1/1</v>
      </c>
      <c r="D18" s="79" t="str">
        <v>เด็กหญิงกนกพร</v>
      </c>
      <c r="E18" s="79" t="str">
        <v>พิไลพงษ์</v>
      </c>
      <c r="F18" s="84">
        <f t="shared" si="0"/>
        <v>3</v>
      </c>
      <c r="G18" s="84">
        <f t="shared" si="1"/>
        <v>3</v>
      </c>
      <c r="H18" s="84">
        <f t="shared" si="1"/>
        <v>3</v>
      </c>
      <c r="I18" s="84">
        <f t="shared" si="1"/>
        <v>3</v>
      </c>
      <c r="J18" s="84">
        <f t="shared" si="1"/>
        <v>3</v>
      </c>
      <c r="K18" s="153">
        <f t="shared" si="2"/>
        <v>3</v>
      </c>
      <c r="L18" s="153">
        <f t="shared" si="3"/>
        <v>3</v>
      </c>
      <c r="M18" s="84" t="str">
        <f t="shared" si="4"/>
        <v>ดีเยี่ยม</v>
      </c>
    </row>
    <row r="19" spans="1:13" ht="24" x14ac:dyDescent="0.55000000000000004">
      <c r="A19" s="152">
        <v>10</v>
      </c>
      <c r="B19" s="152" t="str">
        <v>15848</v>
      </c>
      <c r="C19" s="152" t="str">
        <v>ม.1/1</v>
      </c>
      <c r="D19" s="79" t="str">
        <v>เด็กหญิงจิรัชยา</v>
      </c>
      <c r="E19" s="79" t="str">
        <v>อุปัชฌาย์</v>
      </c>
      <c r="F19" s="84">
        <f t="shared" si="0"/>
        <v>3</v>
      </c>
      <c r="G19" s="84">
        <f t="shared" si="1"/>
        <v>3</v>
      </c>
      <c r="H19" s="84">
        <f t="shared" si="1"/>
        <v>3</v>
      </c>
      <c r="I19" s="84">
        <f t="shared" si="1"/>
        <v>3</v>
      </c>
      <c r="J19" s="84">
        <f t="shared" si="1"/>
        <v>3</v>
      </c>
      <c r="K19" s="153">
        <f t="shared" si="2"/>
        <v>3</v>
      </c>
      <c r="L19" s="153">
        <f t="shared" si="3"/>
        <v>3</v>
      </c>
      <c r="M19" s="84" t="str">
        <f t="shared" si="4"/>
        <v>ดีเยี่ยม</v>
      </c>
    </row>
    <row r="20" spans="1:13" ht="24" x14ac:dyDescent="0.55000000000000004">
      <c r="A20" s="152">
        <v>11</v>
      </c>
      <c r="B20" s="152" t="str">
        <v>15849</v>
      </c>
      <c r="C20" s="152" t="str">
        <v>ม.1/1</v>
      </c>
      <c r="D20" s="79" t="str">
        <v>เด็กหญิงณัฐณิชา</v>
      </c>
      <c r="E20" s="79" t="str">
        <v>สบเหมาะ</v>
      </c>
      <c r="F20" s="84">
        <f t="shared" si="0"/>
        <v>3</v>
      </c>
      <c r="G20" s="84">
        <f t="shared" si="1"/>
        <v>3</v>
      </c>
      <c r="H20" s="84">
        <f t="shared" si="1"/>
        <v>3</v>
      </c>
      <c r="I20" s="84">
        <f t="shared" si="1"/>
        <v>3</v>
      </c>
      <c r="J20" s="84">
        <f t="shared" si="1"/>
        <v>3</v>
      </c>
      <c r="K20" s="153">
        <f t="shared" si="2"/>
        <v>3</v>
      </c>
      <c r="L20" s="153">
        <f t="shared" si="3"/>
        <v>3</v>
      </c>
      <c r="M20" s="84" t="str">
        <f t="shared" si="4"/>
        <v>ดีเยี่ยม</v>
      </c>
    </row>
    <row r="21" spans="1:13" ht="24" x14ac:dyDescent="0.55000000000000004">
      <c r="A21" s="152">
        <v>12</v>
      </c>
      <c r="B21" s="152" t="str">
        <v>15850</v>
      </c>
      <c r="C21" s="152" t="str">
        <v>ม.1/1</v>
      </c>
      <c r="D21" s="79" t="str">
        <v>เด็กหญิงธันยารัตน์</v>
      </c>
      <c r="E21" s="79" t="str">
        <v>เกงขุนทด</v>
      </c>
      <c r="F21" s="84">
        <f t="shared" si="0"/>
        <v>3</v>
      </c>
      <c r="G21" s="84">
        <f t="shared" si="1"/>
        <v>3</v>
      </c>
      <c r="H21" s="84">
        <f t="shared" si="1"/>
        <v>3</v>
      </c>
      <c r="I21" s="84">
        <f t="shared" si="1"/>
        <v>3</v>
      </c>
      <c r="J21" s="84">
        <f t="shared" si="1"/>
        <v>3</v>
      </c>
      <c r="K21" s="153">
        <f t="shared" si="2"/>
        <v>3</v>
      </c>
      <c r="L21" s="153">
        <f t="shared" si="3"/>
        <v>3</v>
      </c>
      <c r="M21" s="84" t="str">
        <f t="shared" si="4"/>
        <v>ดีเยี่ยม</v>
      </c>
    </row>
    <row r="22" spans="1:13" ht="24" x14ac:dyDescent="0.55000000000000004">
      <c r="A22" s="152">
        <v>13</v>
      </c>
      <c r="B22" s="152" t="str">
        <v>15851</v>
      </c>
      <c r="C22" s="152" t="str">
        <v>ม.1/1</v>
      </c>
      <c r="D22" s="79" t="str">
        <v>เด็กหญิงพรหมพร</v>
      </c>
      <c r="E22" s="79" t="str">
        <v>ประเสริฐพงศ์ธร</v>
      </c>
      <c r="F22" s="84">
        <f t="shared" si="0"/>
        <v>3</v>
      </c>
      <c r="G22" s="84">
        <f t="shared" si="1"/>
        <v>3</v>
      </c>
      <c r="H22" s="84">
        <f t="shared" si="1"/>
        <v>3</v>
      </c>
      <c r="I22" s="84">
        <f t="shared" si="1"/>
        <v>3</v>
      </c>
      <c r="J22" s="84">
        <f t="shared" si="1"/>
        <v>3</v>
      </c>
      <c r="K22" s="153">
        <f t="shared" si="2"/>
        <v>3</v>
      </c>
      <c r="L22" s="153">
        <f t="shared" si="3"/>
        <v>3</v>
      </c>
      <c r="M22" s="84" t="str">
        <f t="shared" si="4"/>
        <v>ดีเยี่ยม</v>
      </c>
    </row>
    <row r="23" spans="1:13" ht="24" x14ac:dyDescent="0.55000000000000004">
      <c r="A23" s="152">
        <v>14</v>
      </c>
      <c r="B23" s="152" t="str">
        <v>15853</v>
      </c>
      <c r="C23" s="152" t="str">
        <v>ม.1/1</v>
      </c>
      <c r="D23" s="79" t="str">
        <v>เด็กหญิงศิริวรรณ</v>
      </c>
      <c r="E23" s="79" t="str">
        <v>ชีพันดุง</v>
      </c>
      <c r="F23" s="84">
        <f t="shared" si="0"/>
        <v>3</v>
      </c>
      <c r="G23" s="84">
        <f t="shared" si="1"/>
        <v>3</v>
      </c>
      <c r="H23" s="84">
        <f t="shared" si="1"/>
        <v>3</v>
      </c>
      <c r="I23" s="84">
        <f t="shared" si="1"/>
        <v>3</v>
      </c>
      <c r="J23" s="84">
        <f t="shared" si="1"/>
        <v>3</v>
      </c>
      <c r="K23" s="153">
        <f t="shared" si="2"/>
        <v>3</v>
      </c>
      <c r="L23" s="153">
        <f t="shared" si="3"/>
        <v>3</v>
      </c>
      <c r="M23" s="84" t="str">
        <f t="shared" si="4"/>
        <v>ดีเยี่ยม</v>
      </c>
    </row>
    <row r="24" spans="1:13" ht="24" x14ac:dyDescent="0.55000000000000004">
      <c r="A24" s="152">
        <v>15</v>
      </c>
      <c r="B24" s="152" t="str">
        <v>15854</v>
      </c>
      <c r="C24" s="152" t="str">
        <v>ม.1/1</v>
      </c>
      <c r="D24" s="79" t="str">
        <v>เด็กหญิงสุชาดา</v>
      </c>
      <c r="E24" s="79" t="str">
        <v>จงเย็นกลาง</v>
      </c>
      <c r="F24" s="84">
        <f t="shared" si="0"/>
        <v>3</v>
      </c>
      <c r="G24" s="84">
        <f t="shared" si="1"/>
        <v>3</v>
      </c>
      <c r="H24" s="84">
        <f t="shared" si="1"/>
        <v>3</v>
      </c>
      <c r="I24" s="84">
        <f t="shared" si="1"/>
        <v>3</v>
      </c>
      <c r="J24" s="84">
        <f t="shared" si="1"/>
        <v>3</v>
      </c>
      <c r="K24" s="153">
        <f t="shared" si="2"/>
        <v>3</v>
      </c>
      <c r="L24" s="153">
        <f t="shared" si="3"/>
        <v>3</v>
      </c>
      <c r="M24" s="84" t="str">
        <f t="shared" si="4"/>
        <v>ดีเยี่ยม</v>
      </c>
    </row>
    <row r="25" spans="1:13" ht="24" x14ac:dyDescent="0.55000000000000004">
      <c r="A25" s="152">
        <v>16</v>
      </c>
      <c r="B25" s="152" t="str">
        <v>15855</v>
      </c>
      <c r="C25" s="152" t="str">
        <v>ม.1/1</v>
      </c>
      <c r="D25" s="79" t="str">
        <v>เด็กหญิงอาภัสรา</v>
      </c>
      <c r="E25" s="79" t="str">
        <v>นกน้อย</v>
      </c>
      <c r="F25" s="84">
        <f t="shared" si="0"/>
        <v>3</v>
      </c>
      <c r="G25" s="84">
        <f t="shared" si="1"/>
        <v>3</v>
      </c>
      <c r="H25" s="84">
        <f t="shared" si="1"/>
        <v>3</v>
      </c>
      <c r="I25" s="84">
        <f t="shared" si="1"/>
        <v>3</v>
      </c>
      <c r="J25" s="84">
        <f t="shared" si="1"/>
        <v>3</v>
      </c>
      <c r="K25" s="153">
        <f t="shared" si="2"/>
        <v>3</v>
      </c>
      <c r="L25" s="153">
        <f t="shared" si="3"/>
        <v>3</v>
      </c>
      <c r="M25" s="84" t="str">
        <f t="shared" si="4"/>
        <v>ดีเยี่ยม</v>
      </c>
    </row>
    <row r="26" spans="1:13" ht="24" x14ac:dyDescent="0.55000000000000004">
      <c r="A26" s="152">
        <v>17</v>
      </c>
      <c r="B26" s="152" t="str">
        <v>15856</v>
      </c>
      <c r="C26" s="152" t="str">
        <v>ม.1/1</v>
      </c>
      <c r="D26" s="79" t="str">
        <v>เด็กหญิงเอมิกา</v>
      </c>
      <c r="E26" s="79" t="str">
        <v>ต่วนสูงเนิน</v>
      </c>
      <c r="F26" s="84">
        <f t="shared" si="0"/>
        <v>3</v>
      </c>
      <c r="G26" s="84">
        <f t="shared" si="0"/>
        <v>3</v>
      </c>
      <c r="H26" s="84">
        <f t="shared" si="0"/>
        <v>3</v>
      </c>
      <c r="I26" s="84">
        <f t="shared" si="0"/>
        <v>3</v>
      </c>
      <c r="J26" s="84">
        <f t="shared" si="0"/>
        <v>3</v>
      </c>
      <c r="K26" s="153">
        <f t="shared" si="2"/>
        <v>3</v>
      </c>
      <c r="L26" s="153">
        <f t="shared" si="3"/>
        <v>3</v>
      </c>
      <c r="M26" s="84" t="str">
        <f t="shared" si="4"/>
        <v>ดีเยี่ยม</v>
      </c>
    </row>
    <row r="27" spans="1:13" ht="24" x14ac:dyDescent="0.55000000000000004">
      <c r="A27" s="152">
        <v>1</v>
      </c>
      <c r="B27" s="152" t="str">
        <v>15857</v>
      </c>
      <c r="C27" s="152" t="str">
        <v>ม.1/2</v>
      </c>
      <c r="D27" s="79" t="str">
        <v>เด็กชายณภัทร</v>
      </c>
      <c r="E27" s="79" t="str">
        <v>โคตร์สิงห์</v>
      </c>
      <c r="F27" s="84">
        <f t="shared" si="0"/>
        <v>3</v>
      </c>
      <c r="G27" s="84">
        <f t="shared" si="0"/>
        <v>3</v>
      </c>
      <c r="H27" s="84">
        <f t="shared" si="0"/>
        <v>3</v>
      </c>
      <c r="I27" s="84">
        <f t="shared" si="0"/>
        <v>3</v>
      </c>
      <c r="J27" s="84">
        <f t="shared" si="0"/>
        <v>3</v>
      </c>
      <c r="K27" s="153">
        <f t="shared" si="2"/>
        <v>3</v>
      </c>
      <c r="L27" s="153">
        <f t="shared" si="3"/>
        <v>3</v>
      </c>
      <c r="M27" s="84" t="str">
        <f t="shared" si="4"/>
        <v>ดีเยี่ยม</v>
      </c>
    </row>
    <row r="28" spans="1:13" ht="24" x14ac:dyDescent="0.55000000000000004">
      <c r="A28" s="152">
        <v>2</v>
      </c>
      <c r="B28" s="152" t="str">
        <v>15858</v>
      </c>
      <c r="C28" s="152" t="str">
        <v>ม.1/2</v>
      </c>
      <c r="D28" s="79" t="str">
        <v>เด็กชายบริบูรณ์</v>
      </c>
      <c r="E28" s="79" t="str">
        <v>รัตนารักษ์</v>
      </c>
      <c r="F28" s="84">
        <f t="shared" si="0"/>
        <v>3</v>
      </c>
      <c r="G28" s="84">
        <f t="shared" si="0"/>
        <v>3</v>
      </c>
      <c r="H28" s="84">
        <f t="shared" si="0"/>
        <v>3</v>
      </c>
      <c r="I28" s="84">
        <f t="shared" si="0"/>
        <v>3</v>
      </c>
      <c r="J28" s="84">
        <f t="shared" si="0"/>
        <v>3</v>
      </c>
      <c r="K28" s="153">
        <f t="shared" si="2"/>
        <v>3</v>
      </c>
      <c r="L28" s="153">
        <f t="shared" si="3"/>
        <v>3</v>
      </c>
      <c r="M28" s="84" t="str">
        <f t="shared" si="4"/>
        <v>ดีเยี่ยม</v>
      </c>
    </row>
    <row r="29" spans="1:13" ht="24" x14ac:dyDescent="0.55000000000000004">
      <c r="A29" s="152">
        <v>3</v>
      </c>
      <c r="B29" s="152" t="str">
        <v>15859</v>
      </c>
      <c r="C29" s="152" t="str">
        <v>ม.1/2</v>
      </c>
      <c r="D29" s="79" t="str">
        <v>เด็กชายพีระพงษ์</v>
      </c>
      <c r="E29" s="79" t="str">
        <v>พลเยี่ยม</v>
      </c>
      <c r="F29" s="84">
        <f t="shared" si="0"/>
        <v>3</v>
      </c>
      <c r="G29" s="84">
        <f t="shared" si="0"/>
        <v>3</v>
      </c>
      <c r="H29" s="84">
        <f t="shared" si="0"/>
        <v>3</v>
      </c>
      <c r="I29" s="84">
        <f t="shared" si="0"/>
        <v>3</v>
      </c>
      <c r="J29" s="84">
        <f t="shared" si="0"/>
        <v>3</v>
      </c>
      <c r="K29" s="153">
        <f t="shared" si="2"/>
        <v>3</v>
      </c>
      <c r="L29" s="153">
        <f t="shared" si="3"/>
        <v>3</v>
      </c>
      <c r="M29" s="84" t="str">
        <f t="shared" si="4"/>
        <v>ดีเยี่ยม</v>
      </c>
    </row>
    <row r="30" spans="1:13" ht="24" x14ac:dyDescent="0.55000000000000004">
      <c r="A30" s="152">
        <v>4</v>
      </c>
      <c r="B30" s="152" t="str">
        <v>15860</v>
      </c>
      <c r="C30" s="152" t="str">
        <v>ม.1/2</v>
      </c>
      <c r="D30" s="79" t="str">
        <v>เด็กชายวรกฤต</v>
      </c>
      <c r="E30" s="79" t="str">
        <v>เจิมขุนทด</v>
      </c>
      <c r="F30" s="84">
        <f t="shared" si="0"/>
        <v>3</v>
      </c>
      <c r="G30" s="84">
        <f t="shared" si="0"/>
        <v>3</v>
      </c>
      <c r="H30" s="84">
        <f t="shared" si="0"/>
        <v>3</v>
      </c>
      <c r="I30" s="84">
        <f t="shared" si="0"/>
        <v>3</v>
      </c>
      <c r="J30" s="84">
        <f t="shared" si="0"/>
        <v>3</v>
      </c>
      <c r="K30" s="153">
        <f t="shared" si="2"/>
        <v>3</v>
      </c>
      <c r="L30" s="153">
        <f t="shared" si="3"/>
        <v>3</v>
      </c>
      <c r="M30" s="84" t="str">
        <f t="shared" si="4"/>
        <v>ดีเยี่ยม</v>
      </c>
    </row>
    <row r="31" spans="1:13" ht="24" x14ac:dyDescent="0.55000000000000004">
      <c r="A31" s="152">
        <v>5</v>
      </c>
      <c r="B31" s="152" t="str">
        <v>15861</v>
      </c>
      <c r="C31" s="152" t="str">
        <v>ม.1/2</v>
      </c>
      <c r="D31" s="79" t="str">
        <v>เด็กหญิงกมลวรรณ</v>
      </c>
      <c r="E31" s="79" t="str">
        <v>เฝื่อนสูงเนิน</v>
      </c>
      <c r="F31" s="84">
        <f t="shared" si="0"/>
        <v>3</v>
      </c>
      <c r="G31" s="84">
        <f t="shared" si="0"/>
        <v>3</v>
      </c>
      <c r="H31" s="84">
        <f t="shared" si="0"/>
        <v>3</v>
      </c>
      <c r="I31" s="84">
        <f t="shared" si="0"/>
        <v>3</v>
      </c>
      <c r="J31" s="84">
        <f t="shared" si="0"/>
        <v>3</v>
      </c>
      <c r="K31" s="153">
        <f t="shared" si="2"/>
        <v>3</v>
      </c>
      <c r="L31" s="153">
        <f t="shared" si="3"/>
        <v>3</v>
      </c>
      <c r="M31" s="84" t="str">
        <f t="shared" si="4"/>
        <v>ดีเยี่ยม</v>
      </c>
    </row>
    <row r="32" spans="1:13" ht="24" x14ac:dyDescent="0.55000000000000004">
      <c r="A32" s="152">
        <v>6</v>
      </c>
      <c r="B32" s="152" t="str">
        <v>15862</v>
      </c>
      <c r="C32" s="152" t="str">
        <v>ม.1/2</v>
      </c>
      <c r="D32" s="79" t="str">
        <v>เด็กหญิงชนิภรณ์</v>
      </c>
      <c r="E32" s="79" t="str">
        <v>มายา</v>
      </c>
      <c r="F32" s="84">
        <f t="shared" si="0"/>
        <v>3</v>
      </c>
      <c r="G32" s="84">
        <f t="shared" si="0"/>
        <v>3</v>
      </c>
      <c r="H32" s="84">
        <f t="shared" si="0"/>
        <v>3</v>
      </c>
      <c r="I32" s="84">
        <f t="shared" si="0"/>
        <v>3</v>
      </c>
      <c r="J32" s="84">
        <f t="shared" si="0"/>
        <v>3</v>
      </c>
      <c r="K32" s="153">
        <f t="shared" si="2"/>
        <v>3</v>
      </c>
      <c r="L32" s="153">
        <f t="shared" si="3"/>
        <v>3</v>
      </c>
      <c r="M32" s="84" t="str">
        <f t="shared" si="4"/>
        <v>ดีเยี่ยม</v>
      </c>
    </row>
    <row r="33" spans="1:13" ht="24" x14ac:dyDescent="0.55000000000000004">
      <c r="A33" s="152">
        <v>7</v>
      </c>
      <c r="B33" s="152" t="str">
        <v>15863</v>
      </c>
      <c r="C33" s="152" t="str">
        <v>ม.1/2</v>
      </c>
      <c r="D33" s="79" t="str">
        <v>เด็กหญิงชรัณรัตน์</v>
      </c>
      <c r="E33" s="79" t="str">
        <v>ช่วยงาน</v>
      </c>
      <c r="F33" s="84">
        <f t="shared" si="0"/>
        <v>3</v>
      </c>
      <c r="G33" s="84">
        <f t="shared" si="0"/>
        <v>3</v>
      </c>
      <c r="H33" s="84">
        <f t="shared" si="0"/>
        <v>3</v>
      </c>
      <c r="I33" s="84">
        <f t="shared" si="0"/>
        <v>3</v>
      </c>
      <c r="J33" s="84">
        <f t="shared" si="0"/>
        <v>3</v>
      </c>
      <c r="K33" s="153">
        <f t="shared" si="2"/>
        <v>3</v>
      </c>
      <c r="L33" s="153">
        <f t="shared" si="3"/>
        <v>3</v>
      </c>
      <c r="M33" s="84" t="str">
        <f t="shared" si="4"/>
        <v>ดีเยี่ยม</v>
      </c>
    </row>
    <row r="34" spans="1:13" ht="24" x14ac:dyDescent="0.55000000000000004">
      <c r="A34" s="152">
        <v>8</v>
      </c>
      <c r="B34" s="152" t="str">
        <v>15864</v>
      </c>
      <c r="C34" s="152" t="str">
        <v>ม.1/2</v>
      </c>
      <c r="D34" s="79" t="str">
        <v>เด็กหญิงณัฏฐณิชา</v>
      </c>
      <c r="E34" s="79" t="str">
        <v>โนนใหม่</v>
      </c>
      <c r="F34" s="84">
        <f t="shared" si="0"/>
        <v>3</v>
      </c>
      <c r="G34" s="84">
        <f t="shared" si="0"/>
        <v>3</v>
      </c>
      <c r="H34" s="84">
        <f t="shared" si="0"/>
        <v>3</v>
      </c>
      <c r="I34" s="84">
        <f t="shared" si="0"/>
        <v>3</v>
      </c>
      <c r="J34" s="84">
        <f t="shared" si="0"/>
        <v>3</v>
      </c>
      <c r="K34" s="153">
        <f t="shared" si="2"/>
        <v>3</v>
      </c>
      <c r="L34" s="153">
        <f t="shared" si="3"/>
        <v>3</v>
      </c>
      <c r="M34" s="84" t="str">
        <f t="shared" si="4"/>
        <v>ดีเยี่ยม</v>
      </c>
    </row>
    <row r="35" spans="1:13" ht="24" x14ac:dyDescent="0.55000000000000004">
      <c r="A35" s="152">
        <v>9</v>
      </c>
      <c r="B35" s="152" t="str">
        <v>15865</v>
      </c>
      <c r="C35" s="152" t="str">
        <v>ม.1/2</v>
      </c>
      <c r="D35" s="79" t="str">
        <v>เด็กหญิงณัฐณิชา</v>
      </c>
      <c r="E35" s="79" t="str">
        <v>ทองศรี</v>
      </c>
      <c r="F35" s="84">
        <f t="shared" si="0"/>
        <v>3</v>
      </c>
      <c r="G35" s="84">
        <f t="shared" si="0"/>
        <v>3</v>
      </c>
      <c r="H35" s="84">
        <f t="shared" si="0"/>
        <v>3</v>
      </c>
      <c r="I35" s="84">
        <f t="shared" si="0"/>
        <v>3</v>
      </c>
      <c r="J35" s="84">
        <f t="shared" si="0"/>
        <v>3</v>
      </c>
      <c r="K35" s="153">
        <f t="shared" si="2"/>
        <v>3</v>
      </c>
      <c r="L35" s="153">
        <f t="shared" si="3"/>
        <v>3</v>
      </c>
      <c r="M35" s="84" t="str">
        <f t="shared" si="4"/>
        <v>ดีเยี่ยม</v>
      </c>
    </row>
    <row r="36" spans="1:13" ht="24" x14ac:dyDescent="0.55000000000000004">
      <c r="A36" s="152">
        <v>10</v>
      </c>
      <c r="B36" s="152" t="str">
        <v>15866</v>
      </c>
      <c r="C36" s="152" t="str">
        <v>ม.1/2</v>
      </c>
      <c r="D36" s="79" t="str">
        <v>เด็กหญิงณัฐวรรณ</v>
      </c>
      <c r="E36" s="79" t="str">
        <v>แซ่สันเทียะ</v>
      </c>
      <c r="F36" s="84">
        <f t="shared" si="0"/>
        <v>3</v>
      </c>
      <c r="G36" s="84">
        <f t="shared" si="0"/>
        <v>3</v>
      </c>
      <c r="H36" s="84">
        <f t="shared" si="0"/>
        <v>3</v>
      </c>
      <c r="I36" s="84">
        <f t="shared" si="0"/>
        <v>3</v>
      </c>
      <c r="J36" s="84">
        <f t="shared" si="0"/>
        <v>3</v>
      </c>
      <c r="K36" s="153">
        <f t="shared" si="2"/>
        <v>3</v>
      </c>
      <c r="L36" s="153">
        <f t="shared" si="3"/>
        <v>3</v>
      </c>
      <c r="M36" s="84" t="str">
        <f t="shared" si="4"/>
        <v>ดีเยี่ยม</v>
      </c>
    </row>
    <row r="37" spans="1:13" ht="24" x14ac:dyDescent="0.55000000000000004">
      <c r="A37" s="152">
        <v>11</v>
      </c>
      <c r="B37" s="152" t="str">
        <v>15867</v>
      </c>
      <c r="C37" s="152" t="str">
        <v>ม.1/2</v>
      </c>
      <c r="D37" s="79" t="str">
        <v>เด็กหญิงธัญชนก</v>
      </c>
      <c r="E37" s="79" t="str">
        <v>เฮียพุดซา</v>
      </c>
      <c r="F37" s="84">
        <f t="shared" si="0"/>
        <v>3</v>
      </c>
      <c r="G37" s="84">
        <f t="shared" si="0"/>
        <v>3</v>
      </c>
      <c r="H37" s="84">
        <f t="shared" si="0"/>
        <v>3</v>
      </c>
      <c r="I37" s="84">
        <f t="shared" si="0"/>
        <v>3</v>
      </c>
      <c r="J37" s="84">
        <f t="shared" si="0"/>
        <v>3</v>
      </c>
      <c r="K37" s="153">
        <f t="shared" si="2"/>
        <v>3</v>
      </c>
      <c r="L37" s="153">
        <f t="shared" si="3"/>
        <v>3</v>
      </c>
      <c r="M37" s="84" t="str">
        <f t="shared" si="4"/>
        <v>ดีเยี่ยม</v>
      </c>
    </row>
    <row r="38" spans="1:13" ht="24" x14ac:dyDescent="0.55000000000000004">
      <c r="A38" s="152">
        <v>12</v>
      </c>
      <c r="B38" s="152" t="str">
        <v>15868</v>
      </c>
      <c r="C38" s="152" t="str">
        <v>ม.1/2</v>
      </c>
      <c r="D38" s="79" t="str">
        <v>เด็กหญิงธัญพิชชา</v>
      </c>
      <c r="E38" s="79" t="str">
        <v>แทนพลกรัง</v>
      </c>
      <c r="F38" s="84">
        <f t="shared" si="0"/>
        <v>3</v>
      </c>
      <c r="G38" s="84">
        <f t="shared" si="0"/>
        <v>3</v>
      </c>
      <c r="H38" s="84">
        <f t="shared" si="0"/>
        <v>3</v>
      </c>
      <c r="I38" s="84">
        <f t="shared" si="0"/>
        <v>3</v>
      </c>
      <c r="J38" s="84">
        <f t="shared" si="0"/>
        <v>3</v>
      </c>
      <c r="K38" s="153">
        <f t="shared" si="2"/>
        <v>3</v>
      </c>
      <c r="L38" s="153">
        <f t="shared" si="3"/>
        <v>3</v>
      </c>
      <c r="M38" s="84" t="str">
        <f t="shared" si="4"/>
        <v>ดีเยี่ยม</v>
      </c>
    </row>
    <row r="39" spans="1:13" ht="24" x14ac:dyDescent="0.55000000000000004">
      <c r="A39" s="152">
        <v>13</v>
      </c>
      <c r="B39" s="152" t="str">
        <v>15869</v>
      </c>
      <c r="C39" s="152" t="str">
        <v>ม.1/2</v>
      </c>
      <c r="D39" s="79" t="str">
        <v>เด็กหญิงธัญวรัฒน์</v>
      </c>
      <c r="E39" s="79" t="str">
        <v>หม้อปลัดชัย</v>
      </c>
      <c r="F39" s="84">
        <f t="shared" si="0"/>
        <v>3</v>
      </c>
      <c r="G39" s="84">
        <f t="shared" si="0"/>
        <v>3</v>
      </c>
      <c r="H39" s="84">
        <f t="shared" si="0"/>
        <v>3</v>
      </c>
      <c r="I39" s="84">
        <f t="shared" si="0"/>
        <v>3</v>
      </c>
      <c r="J39" s="84">
        <f t="shared" si="0"/>
        <v>3</v>
      </c>
      <c r="K39" s="153">
        <f t="shared" si="2"/>
        <v>3</v>
      </c>
      <c r="L39" s="153">
        <f t="shared" si="3"/>
        <v>3</v>
      </c>
      <c r="M39" s="84" t="str">
        <f t="shared" si="4"/>
        <v>ดีเยี่ยม</v>
      </c>
    </row>
    <row r="40" spans="1:13" ht="24" x14ac:dyDescent="0.55000000000000004">
      <c r="A40" s="152">
        <v>14</v>
      </c>
      <c r="B40" s="152" t="str">
        <v>15870</v>
      </c>
      <c r="C40" s="152" t="str">
        <v>ม.1/2</v>
      </c>
      <c r="D40" s="79" t="str">
        <v>เด็กหญิงนฤมล</v>
      </c>
      <c r="E40" s="79" t="str">
        <v>กิสันเทียะ</v>
      </c>
      <c r="F40" s="84">
        <f t="shared" ref="F40:J44" si="5">IF($B40&lt;&gt;"",3,"")</f>
        <v>3</v>
      </c>
      <c r="G40" s="84">
        <f t="shared" si="5"/>
        <v>3</v>
      </c>
      <c r="H40" s="84">
        <f t="shared" si="5"/>
        <v>3</v>
      </c>
      <c r="I40" s="84">
        <f t="shared" si="5"/>
        <v>3</v>
      </c>
      <c r="J40" s="84">
        <f t="shared" si="5"/>
        <v>3</v>
      </c>
      <c r="K40" s="153">
        <f t="shared" si="2"/>
        <v>3</v>
      </c>
      <c r="L40" s="153">
        <f t="shared" si="3"/>
        <v>3</v>
      </c>
      <c r="M40" s="84" t="str">
        <f t="shared" si="4"/>
        <v>ดีเยี่ยม</v>
      </c>
    </row>
    <row r="41" spans="1:13" ht="24" x14ac:dyDescent="0.55000000000000004">
      <c r="A41" s="152">
        <v>15</v>
      </c>
      <c r="B41" s="152" t="str">
        <v>15871</v>
      </c>
      <c r="C41" s="152" t="str">
        <v>ม.1/2</v>
      </c>
      <c r="D41" s="79" t="str">
        <v>เด็กหญิงนันทภัค</v>
      </c>
      <c r="E41" s="79" t="str">
        <v>สารจันทร์</v>
      </c>
      <c r="F41" s="84">
        <f t="shared" si="5"/>
        <v>3</v>
      </c>
      <c r="G41" s="84">
        <f t="shared" si="5"/>
        <v>3</v>
      </c>
      <c r="H41" s="84">
        <f t="shared" si="5"/>
        <v>3</v>
      </c>
      <c r="I41" s="84">
        <f t="shared" si="5"/>
        <v>3</v>
      </c>
      <c r="J41" s="84">
        <f t="shared" si="5"/>
        <v>3</v>
      </c>
      <c r="K41" s="153">
        <f t="shared" si="2"/>
        <v>3</v>
      </c>
      <c r="L41" s="153">
        <f t="shared" si="3"/>
        <v>3</v>
      </c>
      <c r="M41" s="84" t="str">
        <f t="shared" si="4"/>
        <v>ดีเยี่ยม</v>
      </c>
    </row>
    <row r="42" spans="1:13" ht="24" x14ac:dyDescent="0.55000000000000004">
      <c r="A42" s="152">
        <v>16</v>
      </c>
      <c r="B42" s="152" t="str">
        <v>15872</v>
      </c>
      <c r="C42" s="152" t="str">
        <v>ม.1/2</v>
      </c>
      <c r="D42" s="79" t="str">
        <v>เด็กหญิงนิธยาภรณ์</v>
      </c>
      <c r="E42" s="79" t="str">
        <v>รุ่งมะเริง</v>
      </c>
      <c r="F42" s="84">
        <f t="shared" si="5"/>
        <v>3</v>
      </c>
      <c r="G42" s="84">
        <f t="shared" si="5"/>
        <v>3</v>
      </c>
      <c r="H42" s="84">
        <f t="shared" si="5"/>
        <v>3</v>
      </c>
      <c r="I42" s="84">
        <f t="shared" si="5"/>
        <v>3</v>
      </c>
      <c r="J42" s="84">
        <f t="shared" si="5"/>
        <v>3</v>
      </c>
      <c r="K42" s="153">
        <f t="shared" si="2"/>
        <v>3</v>
      </c>
      <c r="L42" s="153">
        <f t="shared" si="3"/>
        <v>3</v>
      </c>
      <c r="M42" s="84" t="str">
        <f t="shared" si="4"/>
        <v>ดีเยี่ยม</v>
      </c>
    </row>
    <row r="43" spans="1:13" ht="24" x14ac:dyDescent="0.55000000000000004">
      <c r="A43" s="152">
        <v>17</v>
      </c>
      <c r="B43" s="152" t="str">
        <v>15873</v>
      </c>
      <c r="C43" s="152" t="str">
        <v>ม.1/2</v>
      </c>
      <c r="D43" s="79" t="str">
        <v>เด็กหญิงพิชชาพร</v>
      </c>
      <c r="E43" s="79" t="str">
        <v>คอยสันเทียะ</v>
      </c>
      <c r="F43" s="84">
        <f t="shared" si="5"/>
        <v>3</v>
      </c>
      <c r="G43" s="84">
        <f t="shared" si="5"/>
        <v>3</v>
      </c>
      <c r="H43" s="84">
        <f t="shared" si="5"/>
        <v>3</v>
      </c>
      <c r="I43" s="84">
        <f t="shared" si="5"/>
        <v>3</v>
      </c>
      <c r="J43" s="84">
        <f t="shared" si="5"/>
        <v>3</v>
      </c>
      <c r="K43" s="153">
        <f t="shared" si="2"/>
        <v>3</v>
      </c>
      <c r="L43" s="153">
        <f t="shared" si="3"/>
        <v>3</v>
      </c>
      <c r="M43" s="84" t="str">
        <f t="shared" si="4"/>
        <v>ดีเยี่ยม</v>
      </c>
    </row>
    <row r="44" spans="1:13" ht="24" x14ac:dyDescent="0.55000000000000004">
      <c r="A44" s="152">
        <v>18</v>
      </c>
      <c r="B44" s="152" t="str">
        <v>15874</v>
      </c>
      <c r="C44" s="152" t="str">
        <v>ม.1/2</v>
      </c>
      <c r="D44" s="79" t="str">
        <v>เด็กหญิงวิภาดา</v>
      </c>
      <c r="E44" s="79" t="str">
        <v>แซ่เฮง</v>
      </c>
      <c r="F44" s="84">
        <f t="shared" si="5"/>
        <v>3</v>
      </c>
      <c r="G44" s="84">
        <f t="shared" si="5"/>
        <v>3</v>
      </c>
      <c r="H44" s="84">
        <f t="shared" si="5"/>
        <v>3</v>
      </c>
      <c r="I44" s="84">
        <f t="shared" si="5"/>
        <v>3</v>
      </c>
      <c r="J44" s="84">
        <f t="shared" si="5"/>
        <v>3</v>
      </c>
      <c r="K44" s="153">
        <f t="shared" si="2"/>
        <v>3</v>
      </c>
      <c r="L44" s="153">
        <f t="shared" si="3"/>
        <v>3</v>
      </c>
      <c r="M44" s="84" t="str">
        <f t="shared" si="4"/>
        <v>ดีเยี่ยม</v>
      </c>
    </row>
    <row r="45" spans="1:13" ht="24" x14ac:dyDescent="0.55000000000000004">
      <c r="A45" s="152">
        <v>19</v>
      </c>
      <c r="B45" s="152" t="str">
        <v>15875</v>
      </c>
      <c r="C45" s="152" t="str">
        <v>ม.1/2</v>
      </c>
      <c r="D45" s="79" t="str">
        <v>เด็กหญิงศิริกุล</v>
      </c>
      <c r="E45" s="79" t="str">
        <v>นามตาแสง</v>
      </c>
      <c r="F45" s="84">
        <f>IF($B45&lt;&gt;"",3,"")</f>
        <v>3</v>
      </c>
      <c r="G45" s="84">
        <f t="shared" ref="G45:J60" si="6">IF($B45&lt;&gt;"",3,"")</f>
        <v>3</v>
      </c>
      <c r="H45" s="84">
        <f t="shared" si="6"/>
        <v>3</v>
      </c>
      <c r="I45" s="84">
        <f t="shared" si="6"/>
        <v>3</v>
      </c>
      <c r="J45" s="84">
        <f t="shared" si="6"/>
        <v>3</v>
      </c>
      <c r="K45" s="153">
        <f t="shared" si="2"/>
        <v>3</v>
      </c>
      <c r="L45" s="153">
        <f t="shared" si="3"/>
        <v>3</v>
      </c>
      <c r="M45" s="84" t="str">
        <f t="shared" si="4"/>
        <v>ดีเยี่ยม</v>
      </c>
    </row>
    <row r="46" spans="1:13" ht="24" x14ac:dyDescent="0.55000000000000004">
      <c r="A46" s="152">
        <v>20</v>
      </c>
      <c r="B46" s="152" t="str">
        <v>15876</v>
      </c>
      <c r="C46" s="152" t="str">
        <v>ม.1/2</v>
      </c>
      <c r="D46" s="79" t="str">
        <v>เด็กหญิงสิริรัตน์</v>
      </c>
      <c r="E46" s="79" t="str">
        <v>ทวีพุดซา</v>
      </c>
      <c r="F46" s="84">
        <f t="shared" ref="F46:J77" si="7">IF($B46&lt;&gt;"",3,"")</f>
        <v>3</v>
      </c>
      <c r="G46" s="84">
        <f t="shared" si="6"/>
        <v>3</v>
      </c>
      <c r="H46" s="84">
        <f t="shared" si="6"/>
        <v>3</v>
      </c>
      <c r="I46" s="84">
        <f t="shared" si="6"/>
        <v>3</v>
      </c>
      <c r="J46" s="84">
        <f t="shared" si="6"/>
        <v>3</v>
      </c>
      <c r="K46" s="153">
        <f t="shared" ref="K46:K109" si="8">IF(C46="","",IF(COUNTA(F46:J46)&gt;0,AVERAGE(F46:J46),))</f>
        <v>3</v>
      </c>
      <c r="L46" s="153">
        <f t="shared" ref="L46:L109" si="9">IF(C46="","",IF(COUNTA(F46:J46)&gt;0,IF(COUNTIF(F46:J46,"0")&gt;0,0,IF(K46&gt;2.75,3,IF(K46&gt;=1.75,2,IF(K46&gt;=1,1,IF(K46&lt;1,0,))))),))</f>
        <v>3</v>
      </c>
      <c r="M46" s="84" t="str">
        <f t="shared" ref="M46:M109" si="10">IF(C46="","",IF(COUNTA(F46:J46)&gt;0,IF(COUNTIF(F46:J46,"0")&gt;0,"ไม่ผ่าน",IF(K46&gt;2.75,"ดีเยี่ยม",IF(K46&gt;=1.75,"ดี",IF(K46&gt;=1,"ผ่าน",IF(K46&lt;1,"ไม่ผ่าน",))))),))</f>
        <v>ดีเยี่ยม</v>
      </c>
    </row>
    <row r="47" spans="1:13" ht="24" x14ac:dyDescent="0.55000000000000004">
      <c r="A47" s="152">
        <v>21</v>
      </c>
      <c r="B47" s="152" t="str">
        <v>15877</v>
      </c>
      <c r="C47" s="152" t="str">
        <v>ม.1/2</v>
      </c>
      <c r="D47" s="79" t="str">
        <v>เด็กหญิงสุกัญญา</v>
      </c>
      <c r="E47" s="79" t="str">
        <v>คิดรอบ</v>
      </c>
      <c r="F47" s="84">
        <f t="shared" si="7"/>
        <v>3</v>
      </c>
      <c r="G47" s="84">
        <f t="shared" si="6"/>
        <v>3</v>
      </c>
      <c r="H47" s="84">
        <f t="shared" si="6"/>
        <v>3</v>
      </c>
      <c r="I47" s="84">
        <f t="shared" si="6"/>
        <v>3</v>
      </c>
      <c r="J47" s="84">
        <f t="shared" si="6"/>
        <v>3</v>
      </c>
      <c r="K47" s="153">
        <f t="shared" si="8"/>
        <v>3</v>
      </c>
      <c r="L47" s="153">
        <f t="shared" si="9"/>
        <v>3</v>
      </c>
      <c r="M47" s="84" t="str">
        <f t="shared" si="10"/>
        <v>ดีเยี่ยม</v>
      </c>
    </row>
    <row r="48" spans="1:13" ht="24" x14ac:dyDescent="0.55000000000000004">
      <c r="A48" s="152">
        <v>22</v>
      </c>
      <c r="B48" s="152" t="str">
        <v>15878</v>
      </c>
      <c r="C48" s="152" t="str">
        <v>ม.1/2</v>
      </c>
      <c r="D48" s="79" t="str">
        <v>เด็กหญิงสุภัสสรา</v>
      </c>
      <c r="E48" s="79" t="str">
        <v>โถทอง</v>
      </c>
      <c r="F48" s="84">
        <f t="shared" si="7"/>
        <v>3</v>
      </c>
      <c r="G48" s="84">
        <f t="shared" si="6"/>
        <v>3</v>
      </c>
      <c r="H48" s="84">
        <f t="shared" si="6"/>
        <v>3</v>
      </c>
      <c r="I48" s="84">
        <f t="shared" si="6"/>
        <v>3</v>
      </c>
      <c r="J48" s="84">
        <f t="shared" si="6"/>
        <v>3</v>
      </c>
      <c r="K48" s="153">
        <f t="shared" si="8"/>
        <v>3</v>
      </c>
      <c r="L48" s="153">
        <f t="shared" si="9"/>
        <v>3</v>
      </c>
      <c r="M48" s="84" t="str">
        <f t="shared" si="10"/>
        <v>ดีเยี่ยม</v>
      </c>
    </row>
    <row r="49" spans="1:13" ht="24" x14ac:dyDescent="0.55000000000000004">
      <c r="A49" s="152">
        <v>23</v>
      </c>
      <c r="B49" s="152" t="str">
        <v>15879</v>
      </c>
      <c r="C49" s="152" t="str">
        <v>ม.1/2</v>
      </c>
      <c r="D49" s="79" t="str">
        <v>เด็กหญิงอนัตตา</v>
      </c>
      <c r="E49" s="79" t="str">
        <v>จงใจกลาง</v>
      </c>
      <c r="F49" s="84">
        <f t="shared" si="7"/>
        <v>3</v>
      </c>
      <c r="G49" s="84">
        <f t="shared" si="6"/>
        <v>3</v>
      </c>
      <c r="H49" s="84">
        <f t="shared" si="6"/>
        <v>3</v>
      </c>
      <c r="I49" s="84">
        <f t="shared" si="6"/>
        <v>3</v>
      </c>
      <c r="J49" s="84">
        <f t="shared" si="6"/>
        <v>3</v>
      </c>
      <c r="K49" s="153">
        <f t="shared" si="8"/>
        <v>3</v>
      </c>
      <c r="L49" s="153">
        <f t="shared" si="9"/>
        <v>3</v>
      </c>
      <c r="M49" s="84" t="str">
        <f t="shared" si="10"/>
        <v>ดีเยี่ยม</v>
      </c>
    </row>
    <row r="50" spans="1:13" ht="24" x14ac:dyDescent="0.55000000000000004">
      <c r="A50" s="152">
        <v>1</v>
      </c>
      <c r="B50" s="152" t="str">
        <v>15880</v>
      </c>
      <c r="C50" s="152" t="str">
        <v>ม.1/3</v>
      </c>
      <c r="D50" s="79" t="str">
        <v>เด็กชายกลวัชร</v>
      </c>
      <c r="E50" s="79" t="str">
        <v>วายุระกุล</v>
      </c>
      <c r="F50" s="84">
        <f t="shared" si="7"/>
        <v>3</v>
      </c>
      <c r="G50" s="84">
        <f t="shared" si="6"/>
        <v>3</v>
      </c>
      <c r="H50" s="84">
        <f t="shared" si="6"/>
        <v>3</v>
      </c>
      <c r="I50" s="84">
        <f t="shared" si="6"/>
        <v>3</v>
      </c>
      <c r="J50" s="84">
        <f t="shared" si="6"/>
        <v>3</v>
      </c>
      <c r="K50" s="153">
        <f t="shared" si="8"/>
        <v>3</v>
      </c>
      <c r="L50" s="153">
        <f t="shared" si="9"/>
        <v>3</v>
      </c>
      <c r="M50" s="84" t="str">
        <f t="shared" si="10"/>
        <v>ดีเยี่ยม</v>
      </c>
    </row>
    <row r="51" spans="1:13" ht="24" x14ac:dyDescent="0.55000000000000004">
      <c r="A51" s="152">
        <v>2</v>
      </c>
      <c r="B51" s="152" t="str">
        <v>15881</v>
      </c>
      <c r="C51" s="152" t="str">
        <v>ม.1/3</v>
      </c>
      <c r="D51" s="79" t="str">
        <v>เด็กชายกิตติโชติ</v>
      </c>
      <c r="E51" s="79" t="str">
        <v>ถาจอหอ</v>
      </c>
      <c r="F51" s="84">
        <f t="shared" si="7"/>
        <v>3</v>
      </c>
      <c r="G51" s="84">
        <f t="shared" si="6"/>
        <v>3</v>
      </c>
      <c r="H51" s="84">
        <f t="shared" si="6"/>
        <v>3</v>
      </c>
      <c r="I51" s="84">
        <f t="shared" si="6"/>
        <v>3</v>
      </c>
      <c r="J51" s="84">
        <f t="shared" si="6"/>
        <v>3</v>
      </c>
      <c r="K51" s="153">
        <f t="shared" si="8"/>
        <v>3</v>
      </c>
      <c r="L51" s="153">
        <f t="shared" si="9"/>
        <v>3</v>
      </c>
      <c r="M51" s="84" t="str">
        <f t="shared" si="10"/>
        <v>ดีเยี่ยม</v>
      </c>
    </row>
    <row r="52" spans="1:13" ht="24" x14ac:dyDescent="0.55000000000000004">
      <c r="A52" s="152">
        <v>3</v>
      </c>
      <c r="B52" s="152" t="str">
        <v>15882</v>
      </c>
      <c r="C52" s="152" t="str">
        <v>ม.1/3</v>
      </c>
      <c r="D52" s="79" t="str">
        <v>เด็กชายคณพศ</v>
      </c>
      <c r="E52" s="79" t="str">
        <v>แนมขุนทด</v>
      </c>
      <c r="F52" s="84">
        <f t="shared" si="7"/>
        <v>3</v>
      </c>
      <c r="G52" s="84">
        <f t="shared" si="6"/>
        <v>3</v>
      </c>
      <c r="H52" s="84">
        <f t="shared" si="6"/>
        <v>3</v>
      </c>
      <c r="I52" s="84">
        <f t="shared" si="6"/>
        <v>3</v>
      </c>
      <c r="J52" s="84">
        <f t="shared" si="6"/>
        <v>3</v>
      </c>
      <c r="K52" s="153">
        <f t="shared" si="8"/>
        <v>3</v>
      </c>
      <c r="L52" s="153">
        <f t="shared" si="9"/>
        <v>3</v>
      </c>
      <c r="M52" s="84" t="str">
        <f t="shared" si="10"/>
        <v>ดีเยี่ยม</v>
      </c>
    </row>
    <row r="53" spans="1:13" ht="24" x14ac:dyDescent="0.55000000000000004">
      <c r="A53" s="152">
        <v>4</v>
      </c>
      <c r="B53" s="152" t="str">
        <v>15883</v>
      </c>
      <c r="C53" s="152" t="str">
        <v>ม.1/3</v>
      </c>
      <c r="D53" s="79" t="str">
        <v>เด็กชายจิรนัย</v>
      </c>
      <c r="E53" s="79" t="str">
        <v>เกตุดี</v>
      </c>
      <c r="F53" s="84">
        <f t="shared" si="7"/>
        <v>3</v>
      </c>
      <c r="G53" s="84">
        <f t="shared" si="6"/>
        <v>3</v>
      </c>
      <c r="H53" s="84">
        <f t="shared" si="6"/>
        <v>3</v>
      </c>
      <c r="I53" s="84">
        <f t="shared" si="6"/>
        <v>3</v>
      </c>
      <c r="J53" s="84">
        <f t="shared" si="6"/>
        <v>3</v>
      </c>
      <c r="K53" s="153">
        <f t="shared" si="8"/>
        <v>3</v>
      </c>
      <c r="L53" s="153">
        <f t="shared" si="9"/>
        <v>3</v>
      </c>
      <c r="M53" s="84" t="str">
        <f t="shared" si="10"/>
        <v>ดีเยี่ยม</v>
      </c>
    </row>
    <row r="54" spans="1:13" ht="24" x14ac:dyDescent="0.55000000000000004">
      <c r="A54" s="152">
        <v>5</v>
      </c>
      <c r="B54" s="152" t="str">
        <v>15884</v>
      </c>
      <c r="C54" s="152" t="str">
        <v>ม.1/3</v>
      </c>
      <c r="D54" s="79" t="str">
        <v>เด็กชายเจษฎา</v>
      </c>
      <c r="E54" s="79" t="str">
        <v>ช่างผัสส์</v>
      </c>
      <c r="F54" s="84">
        <f t="shared" si="7"/>
        <v>3</v>
      </c>
      <c r="G54" s="84">
        <f t="shared" si="6"/>
        <v>3</v>
      </c>
      <c r="H54" s="84">
        <f t="shared" si="6"/>
        <v>3</v>
      </c>
      <c r="I54" s="84">
        <f t="shared" si="6"/>
        <v>3</v>
      </c>
      <c r="J54" s="84">
        <f t="shared" si="6"/>
        <v>3</v>
      </c>
      <c r="K54" s="153">
        <f t="shared" si="8"/>
        <v>3</v>
      </c>
      <c r="L54" s="153">
        <f t="shared" si="9"/>
        <v>3</v>
      </c>
      <c r="M54" s="84" t="str">
        <f t="shared" si="10"/>
        <v>ดีเยี่ยม</v>
      </c>
    </row>
    <row r="55" spans="1:13" ht="24" x14ac:dyDescent="0.55000000000000004">
      <c r="A55" s="152">
        <v>6</v>
      </c>
      <c r="B55" s="152" t="str">
        <v>15885</v>
      </c>
      <c r="C55" s="152" t="str">
        <v>ม.1/3</v>
      </c>
      <c r="D55" s="79" t="str">
        <v>เด็กชายชินกฤต</v>
      </c>
      <c r="E55" s="79" t="str">
        <v>นันทไชยศรี</v>
      </c>
      <c r="F55" s="84">
        <f t="shared" si="7"/>
        <v>3</v>
      </c>
      <c r="G55" s="84">
        <f t="shared" si="6"/>
        <v>3</v>
      </c>
      <c r="H55" s="84">
        <f t="shared" si="6"/>
        <v>3</v>
      </c>
      <c r="I55" s="84">
        <f t="shared" si="6"/>
        <v>3</v>
      </c>
      <c r="J55" s="84">
        <f t="shared" si="6"/>
        <v>3</v>
      </c>
      <c r="K55" s="153">
        <f t="shared" si="8"/>
        <v>3</v>
      </c>
      <c r="L55" s="153">
        <f t="shared" si="9"/>
        <v>3</v>
      </c>
      <c r="M55" s="84" t="str">
        <f t="shared" si="10"/>
        <v>ดีเยี่ยม</v>
      </c>
    </row>
    <row r="56" spans="1:13" ht="24" x14ac:dyDescent="0.55000000000000004">
      <c r="A56" s="152">
        <v>7</v>
      </c>
      <c r="B56" s="152" t="str">
        <v>15887</v>
      </c>
      <c r="C56" s="152" t="str">
        <v>ม.1/3</v>
      </c>
      <c r="D56" s="79" t="str">
        <v>เด็กชายทัศนัย</v>
      </c>
      <c r="E56" s="79" t="str">
        <v>เที่ยวสูงเนิน</v>
      </c>
      <c r="F56" s="84">
        <f t="shared" si="7"/>
        <v>3</v>
      </c>
      <c r="G56" s="84">
        <f t="shared" si="6"/>
        <v>3</v>
      </c>
      <c r="H56" s="84">
        <f t="shared" si="6"/>
        <v>3</v>
      </c>
      <c r="I56" s="84">
        <f t="shared" si="6"/>
        <v>3</v>
      </c>
      <c r="J56" s="84">
        <f t="shared" si="6"/>
        <v>3</v>
      </c>
      <c r="K56" s="153">
        <f t="shared" si="8"/>
        <v>3</v>
      </c>
      <c r="L56" s="153">
        <f t="shared" si="9"/>
        <v>3</v>
      </c>
      <c r="M56" s="84" t="str">
        <f t="shared" si="10"/>
        <v>ดีเยี่ยม</v>
      </c>
    </row>
    <row r="57" spans="1:13" ht="24" x14ac:dyDescent="0.55000000000000004">
      <c r="A57" s="152">
        <v>8</v>
      </c>
      <c r="B57" s="152" t="str">
        <v>15888</v>
      </c>
      <c r="C57" s="152" t="str">
        <v>ม.1/3</v>
      </c>
      <c r="D57" s="79" t="str">
        <v>เด็กชายธนธรณ์</v>
      </c>
      <c r="E57" s="79" t="str">
        <v>กฤษณหมื่นไวย</v>
      </c>
      <c r="F57" s="84">
        <f t="shared" si="7"/>
        <v>3</v>
      </c>
      <c r="G57" s="84">
        <f t="shared" si="6"/>
        <v>3</v>
      </c>
      <c r="H57" s="84">
        <f t="shared" si="6"/>
        <v>3</v>
      </c>
      <c r="I57" s="84">
        <f t="shared" si="6"/>
        <v>3</v>
      </c>
      <c r="J57" s="84">
        <f t="shared" si="6"/>
        <v>3</v>
      </c>
      <c r="K57" s="153">
        <f t="shared" si="8"/>
        <v>3</v>
      </c>
      <c r="L57" s="153">
        <f t="shared" si="9"/>
        <v>3</v>
      </c>
      <c r="M57" s="84" t="str">
        <f t="shared" si="10"/>
        <v>ดีเยี่ยม</v>
      </c>
    </row>
    <row r="58" spans="1:13" ht="24" x14ac:dyDescent="0.55000000000000004">
      <c r="A58" s="152">
        <v>9</v>
      </c>
      <c r="B58" s="152" t="str">
        <v>15889</v>
      </c>
      <c r="C58" s="152" t="str">
        <v>ม.1/3</v>
      </c>
      <c r="D58" s="79" t="str">
        <v>เด็กชายธนพล</v>
      </c>
      <c r="E58" s="79" t="str">
        <v>เจิมขุนทด</v>
      </c>
      <c r="F58" s="84">
        <f t="shared" si="7"/>
        <v>3</v>
      </c>
      <c r="G58" s="84">
        <f t="shared" si="6"/>
        <v>3</v>
      </c>
      <c r="H58" s="84">
        <f t="shared" si="6"/>
        <v>3</v>
      </c>
      <c r="I58" s="84">
        <f t="shared" si="6"/>
        <v>3</v>
      </c>
      <c r="J58" s="84">
        <f t="shared" si="6"/>
        <v>3</v>
      </c>
      <c r="K58" s="153">
        <f t="shared" si="8"/>
        <v>3</v>
      </c>
      <c r="L58" s="153">
        <f t="shared" si="9"/>
        <v>3</v>
      </c>
      <c r="M58" s="84" t="str">
        <f t="shared" si="10"/>
        <v>ดีเยี่ยม</v>
      </c>
    </row>
    <row r="59" spans="1:13" ht="24" x14ac:dyDescent="0.55000000000000004">
      <c r="A59" s="152">
        <v>10</v>
      </c>
      <c r="B59" s="152" t="str">
        <v>15890</v>
      </c>
      <c r="C59" s="152" t="str">
        <v>ม.1/3</v>
      </c>
      <c r="D59" s="79" t="str">
        <v>เด็กชายนพเกล้า</v>
      </c>
      <c r="E59" s="79" t="str">
        <v>หมู่สูงเนิน</v>
      </c>
      <c r="F59" s="84">
        <f t="shared" si="7"/>
        <v>3</v>
      </c>
      <c r="G59" s="84">
        <f t="shared" si="6"/>
        <v>3</v>
      </c>
      <c r="H59" s="84">
        <f t="shared" si="6"/>
        <v>3</v>
      </c>
      <c r="I59" s="84">
        <f t="shared" si="6"/>
        <v>3</v>
      </c>
      <c r="J59" s="84">
        <f t="shared" si="6"/>
        <v>3</v>
      </c>
      <c r="K59" s="153">
        <f t="shared" si="8"/>
        <v>3</v>
      </c>
      <c r="L59" s="153">
        <f t="shared" si="9"/>
        <v>3</v>
      </c>
      <c r="M59" s="84" t="str">
        <f t="shared" si="10"/>
        <v>ดีเยี่ยม</v>
      </c>
    </row>
    <row r="60" spans="1:13" ht="24" x14ac:dyDescent="0.55000000000000004">
      <c r="A60" s="152">
        <v>11</v>
      </c>
      <c r="B60" s="152" t="str">
        <v>15891</v>
      </c>
      <c r="C60" s="152" t="str">
        <v>ม.1/3</v>
      </c>
      <c r="D60" s="79" t="str">
        <v>เด็กชายนันทิพัฒน์</v>
      </c>
      <c r="E60" s="79" t="str">
        <v>เคียวกลางดอน</v>
      </c>
      <c r="F60" s="84">
        <f t="shared" si="7"/>
        <v>3</v>
      </c>
      <c r="G60" s="84">
        <f t="shared" si="6"/>
        <v>3</v>
      </c>
      <c r="H60" s="84">
        <f t="shared" si="6"/>
        <v>3</v>
      </c>
      <c r="I60" s="84">
        <f t="shared" si="6"/>
        <v>3</v>
      </c>
      <c r="J60" s="84">
        <f t="shared" si="6"/>
        <v>3</v>
      </c>
      <c r="K60" s="153">
        <f t="shared" si="8"/>
        <v>3</v>
      </c>
      <c r="L60" s="153">
        <f t="shared" si="9"/>
        <v>3</v>
      </c>
      <c r="M60" s="84" t="str">
        <f t="shared" si="10"/>
        <v>ดีเยี่ยม</v>
      </c>
    </row>
    <row r="61" spans="1:13" ht="24" x14ac:dyDescent="0.55000000000000004">
      <c r="A61" s="152">
        <v>12</v>
      </c>
      <c r="B61" s="152" t="str">
        <v>15892</v>
      </c>
      <c r="C61" s="152" t="str">
        <v>ม.1/3</v>
      </c>
      <c r="D61" s="79" t="str">
        <v>เด็กชายเปรมณัช</v>
      </c>
      <c r="E61" s="79" t="str">
        <v>ยังสูงเนิน</v>
      </c>
      <c r="F61" s="84">
        <f t="shared" si="7"/>
        <v>3</v>
      </c>
      <c r="G61" s="84">
        <f t="shared" si="7"/>
        <v>3</v>
      </c>
      <c r="H61" s="84">
        <f t="shared" si="7"/>
        <v>3</v>
      </c>
      <c r="I61" s="84">
        <f t="shared" si="7"/>
        <v>3</v>
      </c>
      <c r="J61" s="84">
        <f t="shared" si="7"/>
        <v>3</v>
      </c>
      <c r="K61" s="153">
        <f t="shared" si="8"/>
        <v>3</v>
      </c>
      <c r="L61" s="153">
        <f t="shared" si="9"/>
        <v>3</v>
      </c>
      <c r="M61" s="84" t="str">
        <f t="shared" si="10"/>
        <v>ดีเยี่ยม</v>
      </c>
    </row>
    <row r="62" spans="1:13" ht="24" x14ac:dyDescent="0.55000000000000004">
      <c r="A62" s="152">
        <v>13</v>
      </c>
      <c r="B62" s="152" t="str">
        <v>15893</v>
      </c>
      <c r="C62" s="152" t="str">
        <v>ม.1/3</v>
      </c>
      <c r="D62" s="79" t="str">
        <v>เด็กชายภาคิน</v>
      </c>
      <c r="E62" s="79" t="str">
        <v>เพียขันทา</v>
      </c>
      <c r="F62" s="84">
        <f t="shared" si="7"/>
        <v>3</v>
      </c>
      <c r="G62" s="84">
        <f t="shared" si="7"/>
        <v>3</v>
      </c>
      <c r="H62" s="84">
        <f t="shared" si="7"/>
        <v>3</v>
      </c>
      <c r="I62" s="84">
        <f t="shared" si="7"/>
        <v>3</v>
      </c>
      <c r="J62" s="84">
        <f t="shared" si="7"/>
        <v>3</v>
      </c>
      <c r="K62" s="153">
        <f t="shared" si="8"/>
        <v>3</v>
      </c>
      <c r="L62" s="153">
        <f t="shared" si="9"/>
        <v>3</v>
      </c>
      <c r="M62" s="84" t="str">
        <f t="shared" si="10"/>
        <v>ดีเยี่ยม</v>
      </c>
    </row>
    <row r="63" spans="1:13" ht="24" x14ac:dyDescent="0.55000000000000004">
      <c r="A63" s="152">
        <v>14</v>
      </c>
      <c r="B63" s="152" t="str">
        <v>15895</v>
      </c>
      <c r="C63" s="152" t="str">
        <v>ม.1/3</v>
      </c>
      <c r="D63" s="79" t="str">
        <v>เด็กชายรัชชานนท์</v>
      </c>
      <c r="E63" s="79" t="str">
        <v>เจิมขุนทด</v>
      </c>
      <c r="F63" s="84">
        <f t="shared" si="7"/>
        <v>3</v>
      </c>
      <c r="G63" s="84">
        <f t="shared" si="7"/>
        <v>3</v>
      </c>
      <c r="H63" s="84">
        <f t="shared" si="7"/>
        <v>3</v>
      </c>
      <c r="I63" s="84">
        <f t="shared" si="7"/>
        <v>3</v>
      </c>
      <c r="J63" s="84">
        <f t="shared" si="7"/>
        <v>3</v>
      </c>
      <c r="K63" s="153">
        <f t="shared" si="8"/>
        <v>3</v>
      </c>
      <c r="L63" s="153">
        <f t="shared" si="9"/>
        <v>3</v>
      </c>
      <c r="M63" s="84" t="str">
        <f t="shared" si="10"/>
        <v>ดีเยี่ยม</v>
      </c>
    </row>
    <row r="64" spans="1:13" ht="24" x14ac:dyDescent="0.55000000000000004">
      <c r="A64" s="152">
        <v>15</v>
      </c>
      <c r="B64" s="152" t="str">
        <v>15896</v>
      </c>
      <c r="C64" s="152" t="str">
        <v>ม.1/3</v>
      </c>
      <c r="D64" s="79" t="str">
        <v>เด็กชายสุริยา</v>
      </c>
      <c r="E64" s="79" t="str">
        <v>ชาลีนุษย์</v>
      </c>
      <c r="F64" s="84">
        <f t="shared" si="7"/>
        <v>3</v>
      </c>
      <c r="G64" s="84">
        <f t="shared" si="7"/>
        <v>3</v>
      </c>
      <c r="H64" s="84">
        <f t="shared" si="7"/>
        <v>3</v>
      </c>
      <c r="I64" s="84">
        <f t="shared" si="7"/>
        <v>3</v>
      </c>
      <c r="J64" s="84">
        <f t="shared" si="7"/>
        <v>3</v>
      </c>
      <c r="K64" s="153">
        <f t="shared" si="8"/>
        <v>3</v>
      </c>
      <c r="L64" s="153">
        <f t="shared" si="9"/>
        <v>3</v>
      </c>
      <c r="M64" s="84" t="str">
        <f t="shared" si="10"/>
        <v>ดีเยี่ยม</v>
      </c>
    </row>
    <row r="65" spans="1:13" ht="24" x14ac:dyDescent="0.55000000000000004">
      <c r="A65" s="152">
        <v>16</v>
      </c>
      <c r="B65" s="152" t="str">
        <v>15897</v>
      </c>
      <c r="C65" s="152" t="str">
        <v>ม.1/3</v>
      </c>
      <c r="D65" s="79" t="str">
        <v>เด็กชายอดุลวิทย์</v>
      </c>
      <c r="E65" s="79" t="str">
        <v>มีทองหลาง</v>
      </c>
      <c r="F65" s="84">
        <f t="shared" si="7"/>
        <v>3</v>
      </c>
      <c r="G65" s="84">
        <f t="shared" si="7"/>
        <v>3</v>
      </c>
      <c r="H65" s="84">
        <f t="shared" si="7"/>
        <v>3</v>
      </c>
      <c r="I65" s="84">
        <f t="shared" si="7"/>
        <v>3</v>
      </c>
      <c r="J65" s="84">
        <f t="shared" si="7"/>
        <v>3</v>
      </c>
      <c r="K65" s="153">
        <f t="shared" si="8"/>
        <v>3</v>
      </c>
      <c r="L65" s="153">
        <f t="shared" si="9"/>
        <v>3</v>
      </c>
      <c r="M65" s="84" t="str">
        <f t="shared" si="10"/>
        <v>ดีเยี่ยม</v>
      </c>
    </row>
    <row r="66" spans="1:13" ht="24" x14ac:dyDescent="0.55000000000000004">
      <c r="A66" s="152">
        <v>17</v>
      </c>
      <c r="B66" s="152" t="str">
        <v>15898</v>
      </c>
      <c r="C66" s="152" t="str">
        <v>ม.1/3</v>
      </c>
      <c r="D66" s="79" t="str">
        <v>เด็กชายอนุวัฒน์</v>
      </c>
      <c r="E66" s="79" t="str">
        <v>จำชาติ</v>
      </c>
      <c r="F66" s="84">
        <f t="shared" si="7"/>
        <v>3</v>
      </c>
      <c r="G66" s="84">
        <f t="shared" si="7"/>
        <v>3</v>
      </c>
      <c r="H66" s="84">
        <f t="shared" si="7"/>
        <v>3</v>
      </c>
      <c r="I66" s="84">
        <f t="shared" si="7"/>
        <v>3</v>
      </c>
      <c r="J66" s="84">
        <f t="shared" si="7"/>
        <v>3</v>
      </c>
      <c r="K66" s="153">
        <f t="shared" si="8"/>
        <v>3</v>
      </c>
      <c r="L66" s="153">
        <f t="shared" si="9"/>
        <v>3</v>
      </c>
      <c r="M66" s="84" t="str">
        <f t="shared" si="10"/>
        <v>ดีเยี่ยม</v>
      </c>
    </row>
    <row r="67" spans="1:13" ht="24" x14ac:dyDescent="0.55000000000000004">
      <c r="A67" s="152">
        <v>18</v>
      </c>
      <c r="B67" s="152" t="str">
        <v>15899</v>
      </c>
      <c r="C67" s="152" t="str">
        <v>ม.1/3</v>
      </c>
      <c r="D67" s="79" t="str">
        <v>เด็กชายเอกลักษณ์</v>
      </c>
      <c r="E67" s="79" t="str">
        <v>เคนต้น</v>
      </c>
      <c r="F67" s="84">
        <f t="shared" si="7"/>
        <v>3</v>
      </c>
      <c r="G67" s="84">
        <f t="shared" si="7"/>
        <v>3</v>
      </c>
      <c r="H67" s="84">
        <f t="shared" si="7"/>
        <v>3</v>
      </c>
      <c r="I67" s="84">
        <f t="shared" si="7"/>
        <v>3</v>
      </c>
      <c r="J67" s="84">
        <f t="shared" si="7"/>
        <v>3</v>
      </c>
      <c r="K67" s="153">
        <f t="shared" si="8"/>
        <v>3</v>
      </c>
      <c r="L67" s="153">
        <f t="shared" si="9"/>
        <v>3</v>
      </c>
      <c r="M67" s="84" t="str">
        <f t="shared" si="10"/>
        <v>ดีเยี่ยม</v>
      </c>
    </row>
    <row r="68" spans="1:13" ht="24" x14ac:dyDescent="0.55000000000000004">
      <c r="A68" s="152">
        <v>19</v>
      </c>
      <c r="B68" s="152" t="str">
        <v>15900</v>
      </c>
      <c r="C68" s="152" t="str">
        <v>ม.1/3</v>
      </c>
      <c r="D68" s="79" t="str">
        <v>เด็กหญิงกรกนก</v>
      </c>
      <c r="E68" s="79" t="str">
        <v>พลายระหาร</v>
      </c>
      <c r="F68" s="84">
        <f t="shared" si="7"/>
        <v>3</v>
      </c>
      <c r="G68" s="84">
        <f t="shared" si="7"/>
        <v>3</v>
      </c>
      <c r="H68" s="84">
        <f t="shared" si="7"/>
        <v>3</v>
      </c>
      <c r="I68" s="84">
        <f t="shared" si="7"/>
        <v>3</v>
      </c>
      <c r="J68" s="84">
        <f t="shared" si="7"/>
        <v>3</v>
      </c>
      <c r="K68" s="153">
        <f t="shared" si="8"/>
        <v>3</v>
      </c>
      <c r="L68" s="153">
        <f t="shared" si="9"/>
        <v>3</v>
      </c>
      <c r="M68" s="84" t="str">
        <f t="shared" si="10"/>
        <v>ดีเยี่ยม</v>
      </c>
    </row>
    <row r="69" spans="1:13" ht="24" x14ac:dyDescent="0.55000000000000004">
      <c r="A69" s="152">
        <v>20</v>
      </c>
      <c r="B69" s="152" t="str">
        <v>15901</v>
      </c>
      <c r="C69" s="152" t="str">
        <v>ม.1/3</v>
      </c>
      <c r="D69" s="79" t="str">
        <v>เด็กหญิงกิตติยานันท์</v>
      </c>
      <c r="E69" s="79" t="str">
        <v>นวนสันเทียะ</v>
      </c>
      <c r="F69" s="84">
        <f t="shared" si="7"/>
        <v>3</v>
      </c>
      <c r="G69" s="84">
        <f t="shared" si="7"/>
        <v>3</v>
      </c>
      <c r="H69" s="84">
        <f t="shared" si="7"/>
        <v>3</v>
      </c>
      <c r="I69" s="84">
        <f t="shared" si="7"/>
        <v>3</v>
      </c>
      <c r="J69" s="84">
        <f t="shared" si="7"/>
        <v>3</v>
      </c>
      <c r="K69" s="153">
        <f t="shared" si="8"/>
        <v>3</v>
      </c>
      <c r="L69" s="153">
        <f t="shared" si="9"/>
        <v>3</v>
      </c>
      <c r="M69" s="84" t="str">
        <f t="shared" si="10"/>
        <v>ดีเยี่ยม</v>
      </c>
    </row>
    <row r="70" spans="1:13" ht="24" x14ac:dyDescent="0.55000000000000004">
      <c r="A70" s="152">
        <v>21</v>
      </c>
      <c r="B70" s="152" t="str">
        <v>15902</v>
      </c>
      <c r="C70" s="152" t="str">
        <v>ม.1/3</v>
      </c>
      <c r="D70" s="79" t="str">
        <v>เด็กหญิงชนกนันท์</v>
      </c>
      <c r="E70" s="79" t="str">
        <v>นันทะไชยศรี</v>
      </c>
      <c r="F70" s="84">
        <f t="shared" si="7"/>
        <v>3</v>
      </c>
      <c r="G70" s="84">
        <f t="shared" si="7"/>
        <v>3</v>
      </c>
      <c r="H70" s="84">
        <f t="shared" si="7"/>
        <v>3</v>
      </c>
      <c r="I70" s="84">
        <f t="shared" si="7"/>
        <v>3</v>
      </c>
      <c r="J70" s="84">
        <f t="shared" si="7"/>
        <v>3</v>
      </c>
      <c r="K70" s="153">
        <f t="shared" si="8"/>
        <v>3</v>
      </c>
      <c r="L70" s="153">
        <f t="shared" si="9"/>
        <v>3</v>
      </c>
      <c r="M70" s="84" t="str">
        <f t="shared" si="10"/>
        <v>ดีเยี่ยม</v>
      </c>
    </row>
    <row r="71" spans="1:13" ht="24" x14ac:dyDescent="0.55000000000000004">
      <c r="A71" s="152">
        <v>22</v>
      </c>
      <c r="B71" s="152" t="str">
        <v>15903</v>
      </c>
      <c r="C71" s="152" t="str">
        <v>ม.1/3</v>
      </c>
      <c r="D71" s="79" t="str">
        <v>เด็กหญิงดารินทร์</v>
      </c>
      <c r="E71" s="79" t="str">
        <v>ศรีสูงเนิน</v>
      </c>
      <c r="F71" s="84">
        <f t="shared" si="7"/>
        <v>3</v>
      </c>
      <c r="G71" s="84">
        <f t="shared" si="7"/>
        <v>3</v>
      </c>
      <c r="H71" s="84">
        <f t="shared" si="7"/>
        <v>3</v>
      </c>
      <c r="I71" s="84">
        <f t="shared" si="7"/>
        <v>3</v>
      </c>
      <c r="J71" s="84">
        <f t="shared" si="7"/>
        <v>3</v>
      </c>
      <c r="K71" s="153">
        <f t="shared" si="8"/>
        <v>3</v>
      </c>
      <c r="L71" s="153">
        <f t="shared" si="9"/>
        <v>3</v>
      </c>
      <c r="M71" s="84" t="str">
        <f t="shared" si="10"/>
        <v>ดีเยี่ยม</v>
      </c>
    </row>
    <row r="72" spans="1:13" ht="24" x14ac:dyDescent="0.55000000000000004">
      <c r="A72" s="152">
        <v>23</v>
      </c>
      <c r="B72" s="152" t="str">
        <v>15904</v>
      </c>
      <c r="C72" s="152" t="str">
        <v>ม.1/3</v>
      </c>
      <c r="D72" s="79" t="str">
        <v>เด็กหญิงทัดดาว</v>
      </c>
      <c r="E72" s="79" t="str">
        <v>นุโยค</v>
      </c>
      <c r="F72" s="84">
        <f t="shared" si="7"/>
        <v>3</v>
      </c>
      <c r="G72" s="84">
        <f t="shared" si="7"/>
        <v>3</v>
      </c>
      <c r="H72" s="84">
        <f t="shared" si="7"/>
        <v>3</v>
      </c>
      <c r="I72" s="84">
        <f t="shared" si="7"/>
        <v>3</v>
      </c>
      <c r="J72" s="84">
        <f t="shared" si="7"/>
        <v>3</v>
      </c>
      <c r="K72" s="153">
        <f t="shared" si="8"/>
        <v>3</v>
      </c>
      <c r="L72" s="153">
        <f t="shared" si="9"/>
        <v>3</v>
      </c>
      <c r="M72" s="84" t="str">
        <f t="shared" si="10"/>
        <v>ดีเยี่ยม</v>
      </c>
    </row>
    <row r="73" spans="1:13" ht="24" x14ac:dyDescent="0.55000000000000004">
      <c r="A73" s="152">
        <v>24</v>
      </c>
      <c r="B73" s="152" t="str">
        <v>15905</v>
      </c>
      <c r="C73" s="152" t="str">
        <v>ม.1/3</v>
      </c>
      <c r="D73" s="79" t="str">
        <v>เด็กหญิงทิพวรรณ</v>
      </c>
      <c r="E73" s="79" t="str">
        <v>โทสูงเนิน</v>
      </c>
      <c r="F73" s="84">
        <f t="shared" si="7"/>
        <v>3</v>
      </c>
      <c r="G73" s="84">
        <f t="shared" si="7"/>
        <v>3</v>
      </c>
      <c r="H73" s="84">
        <f t="shared" si="7"/>
        <v>3</v>
      </c>
      <c r="I73" s="84">
        <f t="shared" si="7"/>
        <v>3</v>
      </c>
      <c r="J73" s="84">
        <f t="shared" si="7"/>
        <v>3</v>
      </c>
      <c r="K73" s="153">
        <f t="shared" si="8"/>
        <v>3</v>
      </c>
      <c r="L73" s="153">
        <f t="shared" si="9"/>
        <v>3</v>
      </c>
      <c r="M73" s="84" t="str">
        <f t="shared" si="10"/>
        <v>ดีเยี่ยม</v>
      </c>
    </row>
    <row r="74" spans="1:13" ht="24" x14ac:dyDescent="0.55000000000000004">
      <c r="A74" s="152">
        <v>25</v>
      </c>
      <c r="B74" s="152" t="str">
        <v>15906</v>
      </c>
      <c r="C74" s="152" t="str">
        <v>ม.1/3</v>
      </c>
      <c r="D74" s="79" t="str">
        <v>เด็กหญิงนลินนิภา</v>
      </c>
      <c r="E74" s="79" t="str">
        <v>ไตรทิพย์</v>
      </c>
      <c r="F74" s="84">
        <f t="shared" si="7"/>
        <v>3</v>
      </c>
      <c r="G74" s="84">
        <f t="shared" si="7"/>
        <v>3</v>
      </c>
      <c r="H74" s="84">
        <f t="shared" si="7"/>
        <v>3</v>
      </c>
      <c r="I74" s="84">
        <f t="shared" si="7"/>
        <v>3</v>
      </c>
      <c r="J74" s="84">
        <f t="shared" si="7"/>
        <v>3</v>
      </c>
      <c r="K74" s="153">
        <f t="shared" si="8"/>
        <v>3</v>
      </c>
      <c r="L74" s="153">
        <f t="shared" si="9"/>
        <v>3</v>
      </c>
      <c r="M74" s="84" t="str">
        <f t="shared" si="10"/>
        <v>ดีเยี่ยม</v>
      </c>
    </row>
    <row r="75" spans="1:13" ht="24" x14ac:dyDescent="0.55000000000000004">
      <c r="A75" s="152">
        <v>26</v>
      </c>
      <c r="B75" s="152" t="str">
        <v>15907</v>
      </c>
      <c r="C75" s="152" t="str">
        <v>ม.1/3</v>
      </c>
      <c r="D75" s="79" t="str">
        <v>เด็กหญิงเปรมสุดา</v>
      </c>
      <c r="E75" s="79" t="str">
        <v>สารทอง</v>
      </c>
      <c r="F75" s="84">
        <f t="shared" si="7"/>
        <v>3</v>
      </c>
      <c r="G75" s="84">
        <f t="shared" si="7"/>
        <v>3</v>
      </c>
      <c r="H75" s="84">
        <f t="shared" si="7"/>
        <v>3</v>
      </c>
      <c r="I75" s="84">
        <f t="shared" si="7"/>
        <v>3</v>
      </c>
      <c r="J75" s="84">
        <f t="shared" si="7"/>
        <v>3</v>
      </c>
      <c r="K75" s="153">
        <f t="shared" si="8"/>
        <v>3</v>
      </c>
      <c r="L75" s="153">
        <f t="shared" si="9"/>
        <v>3</v>
      </c>
      <c r="M75" s="84" t="str">
        <f t="shared" si="10"/>
        <v>ดีเยี่ยม</v>
      </c>
    </row>
    <row r="76" spans="1:13" ht="24" x14ac:dyDescent="0.55000000000000004">
      <c r="A76" s="152">
        <v>27</v>
      </c>
      <c r="B76" s="152" t="str">
        <v>15908</v>
      </c>
      <c r="C76" s="152" t="str">
        <v>ม.1/3</v>
      </c>
      <c r="D76" s="79" t="str">
        <v>เด็กหญิงลภัสรดา</v>
      </c>
      <c r="E76" s="79" t="str">
        <v>ปวงขุนทด</v>
      </c>
      <c r="F76" s="84">
        <f t="shared" si="7"/>
        <v>3</v>
      </c>
      <c r="G76" s="84">
        <f t="shared" si="7"/>
        <v>3</v>
      </c>
      <c r="H76" s="84">
        <f t="shared" si="7"/>
        <v>3</v>
      </c>
      <c r="I76" s="84">
        <f t="shared" si="7"/>
        <v>3</v>
      </c>
      <c r="J76" s="84">
        <f t="shared" si="7"/>
        <v>3</v>
      </c>
      <c r="K76" s="153">
        <f t="shared" si="8"/>
        <v>3</v>
      </c>
      <c r="L76" s="153">
        <f t="shared" si="9"/>
        <v>3</v>
      </c>
      <c r="M76" s="84" t="str">
        <f t="shared" si="10"/>
        <v>ดีเยี่ยม</v>
      </c>
    </row>
    <row r="77" spans="1:13" ht="24" x14ac:dyDescent="0.55000000000000004">
      <c r="A77" s="152">
        <v>28</v>
      </c>
      <c r="B77" s="152" t="str">
        <v>15909</v>
      </c>
      <c r="C77" s="152" t="str">
        <v>ม.1/3</v>
      </c>
      <c r="D77" s="79" t="str">
        <v>เด็กหญิงศิรัญญา</v>
      </c>
      <c r="E77" s="79" t="str">
        <v>เจิมขุนทด</v>
      </c>
      <c r="F77" s="84">
        <f t="shared" si="7"/>
        <v>3</v>
      </c>
      <c r="G77" s="84">
        <f t="shared" si="7"/>
        <v>3</v>
      </c>
      <c r="H77" s="84">
        <f t="shared" si="7"/>
        <v>3</v>
      </c>
      <c r="I77" s="84">
        <f t="shared" si="7"/>
        <v>3</v>
      </c>
      <c r="J77" s="84">
        <f t="shared" si="7"/>
        <v>3</v>
      </c>
      <c r="K77" s="153">
        <f t="shared" si="8"/>
        <v>3</v>
      </c>
      <c r="L77" s="153">
        <f t="shared" si="9"/>
        <v>3</v>
      </c>
      <c r="M77" s="84" t="str">
        <f t="shared" si="10"/>
        <v>ดีเยี่ยม</v>
      </c>
    </row>
    <row r="78" spans="1:13" ht="24" x14ac:dyDescent="0.55000000000000004">
      <c r="A78" s="152">
        <v>29</v>
      </c>
      <c r="B78" s="152" t="str">
        <v>15910</v>
      </c>
      <c r="C78" s="152" t="str">
        <v>ม.1/3</v>
      </c>
      <c r="D78" s="79" t="str">
        <v>เด็กหญิงศิรินดา</v>
      </c>
      <c r="E78" s="79" t="str">
        <v>นพพลกรัง</v>
      </c>
      <c r="F78" s="84">
        <f t="shared" ref="F78:J109" si="11">IF($B78&lt;&gt;"",3,"")</f>
        <v>3</v>
      </c>
      <c r="G78" s="84">
        <f t="shared" si="11"/>
        <v>3</v>
      </c>
      <c r="H78" s="84">
        <f t="shared" si="11"/>
        <v>3</v>
      </c>
      <c r="I78" s="84">
        <f t="shared" si="11"/>
        <v>3</v>
      </c>
      <c r="J78" s="84">
        <f t="shared" si="11"/>
        <v>3</v>
      </c>
      <c r="K78" s="153">
        <f t="shared" si="8"/>
        <v>3</v>
      </c>
      <c r="L78" s="153">
        <f t="shared" si="9"/>
        <v>3</v>
      </c>
      <c r="M78" s="84" t="str">
        <f t="shared" si="10"/>
        <v>ดีเยี่ยม</v>
      </c>
    </row>
    <row r="79" spans="1:13" ht="24" x14ac:dyDescent="0.55000000000000004">
      <c r="A79" s="152">
        <v>30</v>
      </c>
      <c r="B79" s="152" t="str">
        <v>15911</v>
      </c>
      <c r="C79" s="152" t="str">
        <v>ม.1/3</v>
      </c>
      <c r="D79" s="79" t="str">
        <v>เด็กหญิงสุพิชชา</v>
      </c>
      <c r="E79" s="79" t="str">
        <v>แสงเจริญ</v>
      </c>
      <c r="F79" s="84">
        <f t="shared" si="11"/>
        <v>3</v>
      </c>
      <c r="G79" s="84">
        <f t="shared" si="11"/>
        <v>3</v>
      </c>
      <c r="H79" s="84">
        <f t="shared" si="11"/>
        <v>3</v>
      </c>
      <c r="I79" s="84">
        <f t="shared" si="11"/>
        <v>3</v>
      </c>
      <c r="J79" s="84">
        <f t="shared" si="11"/>
        <v>3</v>
      </c>
      <c r="K79" s="153">
        <f t="shared" si="8"/>
        <v>3</v>
      </c>
      <c r="L79" s="153">
        <f t="shared" si="9"/>
        <v>3</v>
      </c>
      <c r="M79" s="84" t="str">
        <f t="shared" si="10"/>
        <v>ดีเยี่ยม</v>
      </c>
    </row>
    <row r="80" spans="1:13" ht="24" x14ac:dyDescent="0.55000000000000004">
      <c r="A80" s="152">
        <v>1</v>
      </c>
      <c r="B80" s="152" t="str">
        <v>15912</v>
      </c>
      <c r="C80" s="152" t="str">
        <v>ม.1/4</v>
      </c>
      <c r="D80" s="79" t="str">
        <v>เด็กชายกิตติภูมิ</v>
      </c>
      <c r="E80" s="79" t="str">
        <v>คลังเงิน</v>
      </c>
      <c r="F80" s="84">
        <f t="shared" si="11"/>
        <v>3</v>
      </c>
      <c r="G80" s="84">
        <f t="shared" si="11"/>
        <v>3</v>
      </c>
      <c r="H80" s="84">
        <f t="shared" si="11"/>
        <v>3</v>
      </c>
      <c r="I80" s="84">
        <f t="shared" si="11"/>
        <v>3</v>
      </c>
      <c r="J80" s="84">
        <f t="shared" si="11"/>
        <v>3</v>
      </c>
      <c r="K80" s="153">
        <f t="shared" si="8"/>
        <v>3</v>
      </c>
      <c r="L80" s="153">
        <f t="shared" si="9"/>
        <v>3</v>
      </c>
      <c r="M80" s="84" t="str">
        <f t="shared" si="10"/>
        <v>ดีเยี่ยม</v>
      </c>
    </row>
    <row r="81" spans="1:13" ht="24" x14ac:dyDescent="0.55000000000000004">
      <c r="A81" s="152">
        <v>2</v>
      </c>
      <c r="B81" s="152" t="str">
        <v>15913</v>
      </c>
      <c r="C81" s="152" t="str">
        <v>ม.1/4</v>
      </c>
      <c r="D81" s="79" t="str">
        <v>เด็กชายเกียรติศักดิ์</v>
      </c>
      <c r="E81" s="79" t="str">
        <v>จันกลาง</v>
      </c>
      <c r="F81" s="84">
        <f t="shared" si="11"/>
        <v>3</v>
      </c>
      <c r="G81" s="84">
        <f t="shared" si="11"/>
        <v>3</v>
      </c>
      <c r="H81" s="84">
        <f t="shared" si="11"/>
        <v>3</v>
      </c>
      <c r="I81" s="84">
        <f t="shared" si="11"/>
        <v>3</v>
      </c>
      <c r="J81" s="84">
        <f t="shared" si="11"/>
        <v>3</v>
      </c>
      <c r="K81" s="153">
        <f t="shared" si="8"/>
        <v>3</v>
      </c>
      <c r="L81" s="153">
        <f t="shared" si="9"/>
        <v>3</v>
      </c>
      <c r="M81" s="84" t="str">
        <f t="shared" si="10"/>
        <v>ดีเยี่ยม</v>
      </c>
    </row>
    <row r="82" spans="1:13" ht="24" x14ac:dyDescent="0.55000000000000004">
      <c r="A82" s="152">
        <v>3</v>
      </c>
      <c r="B82" s="152" t="str">
        <v>15914</v>
      </c>
      <c r="C82" s="152" t="str">
        <v>ม.1/4</v>
      </c>
      <c r="D82" s="79" t="str">
        <v>เด็กชายจารุกิตติ์</v>
      </c>
      <c r="E82" s="79" t="str">
        <v>รัตน์สันเทียะ</v>
      </c>
      <c r="F82" s="84">
        <f t="shared" si="11"/>
        <v>3</v>
      </c>
      <c r="G82" s="84">
        <f t="shared" si="11"/>
        <v>3</v>
      </c>
      <c r="H82" s="84">
        <f t="shared" si="11"/>
        <v>3</v>
      </c>
      <c r="I82" s="84">
        <f t="shared" si="11"/>
        <v>3</v>
      </c>
      <c r="J82" s="84">
        <f t="shared" si="11"/>
        <v>3</v>
      </c>
      <c r="K82" s="153">
        <f t="shared" si="8"/>
        <v>3</v>
      </c>
      <c r="L82" s="153">
        <f t="shared" si="9"/>
        <v>3</v>
      </c>
      <c r="M82" s="84" t="str">
        <f t="shared" si="10"/>
        <v>ดีเยี่ยม</v>
      </c>
    </row>
    <row r="83" spans="1:13" ht="24" x14ac:dyDescent="0.55000000000000004">
      <c r="A83" s="152">
        <v>4</v>
      </c>
      <c r="B83" s="152" t="str">
        <v>15915</v>
      </c>
      <c r="C83" s="152" t="str">
        <v>ม.1/4</v>
      </c>
      <c r="D83" s="79" t="str">
        <v>เด็กชายจิรพัฒน์</v>
      </c>
      <c r="E83" s="79" t="str">
        <v>เคียวกลางดอน</v>
      </c>
      <c r="F83" s="84">
        <f t="shared" si="11"/>
        <v>3</v>
      </c>
      <c r="G83" s="84">
        <f t="shared" si="11"/>
        <v>3</v>
      </c>
      <c r="H83" s="84">
        <f t="shared" si="11"/>
        <v>3</v>
      </c>
      <c r="I83" s="84">
        <f t="shared" si="11"/>
        <v>3</v>
      </c>
      <c r="J83" s="84">
        <f t="shared" si="11"/>
        <v>3</v>
      </c>
      <c r="K83" s="153">
        <f t="shared" si="8"/>
        <v>3</v>
      </c>
      <c r="L83" s="153">
        <f t="shared" si="9"/>
        <v>3</v>
      </c>
      <c r="M83" s="84" t="str">
        <f t="shared" si="10"/>
        <v>ดีเยี่ยม</v>
      </c>
    </row>
    <row r="84" spans="1:13" ht="24" x14ac:dyDescent="0.55000000000000004">
      <c r="A84" s="152">
        <v>5</v>
      </c>
      <c r="B84" s="152" t="str">
        <v>15916</v>
      </c>
      <c r="C84" s="152" t="str">
        <v>ม.1/4</v>
      </c>
      <c r="D84" s="79" t="str">
        <v>เด็กชายจิรายุ</v>
      </c>
      <c r="E84" s="79" t="str">
        <v>โนมขุนทด</v>
      </c>
      <c r="F84" s="84">
        <f t="shared" si="11"/>
        <v>3</v>
      </c>
      <c r="G84" s="84">
        <f t="shared" si="11"/>
        <v>3</v>
      </c>
      <c r="H84" s="84">
        <f t="shared" si="11"/>
        <v>3</v>
      </c>
      <c r="I84" s="84">
        <f t="shared" si="11"/>
        <v>3</v>
      </c>
      <c r="J84" s="84">
        <f t="shared" si="11"/>
        <v>3</v>
      </c>
      <c r="K84" s="153">
        <f t="shared" si="8"/>
        <v>3</v>
      </c>
      <c r="L84" s="153">
        <f t="shared" si="9"/>
        <v>3</v>
      </c>
      <c r="M84" s="84" t="str">
        <f t="shared" si="10"/>
        <v>ดีเยี่ยม</v>
      </c>
    </row>
    <row r="85" spans="1:13" ht="24" x14ac:dyDescent="0.55000000000000004">
      <c r="A85" s="152">
        <v>6</v>
      </c>
      <c r="B85" s="152" t="str">
        <v>15917</v>
      </c>
      <c r="C85" s="152" t="str">
        <v>ม.1/4</v>
      </c>
      <c r="D85" s="79" t="str">
        <v>เด็กชายจิรทีปต์</v>
      </c>
      <c r="E85" s="79" t="str">
        <v>จ่าพันดุง</v>
      </c>
      <c r="F85" s="84">
        <f t="shared" si="11"/>
        <v>3</v>
      </c>
      <c r="G85" s="84">
        <f t="shared" si="11"/>
        <v>3</v>
      </c>
      <c r="H85" s="84">
        <f t="shared" si="11"/>
        <v>3</v>
      </c>
      <c r="I85" s="84">
        <f t="shared" si="11"/>
        <v>3</v>
      </c>
      <c r="J85" s="84">
        <f t="shared" si="11"/>
        <v>3</v>
      </c>
      <c r="K85" s="153">
        <f t="shared" si="8"/>
        <v>3</v>
      </c>
      <c r="L85" s="153">
        <f t="shared" si="9"/>
        <v>3</v>
      </c>
      <c r="M85" s="84" t="str">
        <f t="shared" si="10"/>
        <v>ดีเยี่ยม</v>
      </c>
    </row>
    <row r="86" spans="1:13" ht="24" x14ac:dyDescent="0.55000000000000004">
      <c r="A86" s="152">
        <v>7</v>
      </c>
      <c r="B86" s="152" t="str">
        <v>15918</v>
      </c>
      <c r="C86" s="152" t="str">
        <v>ม.1/4</v>
      </c>
      <c r="D86" s="79" t="str">
        <v>เด็กชายชญานนท์</v>
      </c>
      <c r="E86" s="79" t="str">
        <v>ปราณีตพลกรัง</v>
      </c>
      <c r="F86" s="84">
        <f t="shared" si="11"/>
        <v>3</v>
      </c>
      <c r="G86" s="84">
        <f t="shared" si="11"/>
        <v>3</v>
      </c>
      <c r="H86" s="84">
        <f t="shared" si="11"/>
        <v>3</v>
      </c>
      <c r="I86" s="84">
        <f t="shared" si="11"/>
        <v>3</v>
      </c>
      <c r="J86" s="84">
        <f t="shared" si="11"/>
        <v>3</v>
      </c>
      <c r="K86" s="153">
        <f t="shared" si="8"/>
        <v>3</v>
      </c>
      <c r="L86" s="153">
        <f t="shared" si="9"/>
        <v>3</v>
      </c>
      <c r="M86" s="84" t="str">
        <f t="shared" si="10"/>
        <v>ดีเยี่ยม</v>
      </c>
    </row>
    <row r="87" spans="1:13" ht="24" x14ac:dyDescent="0.55000000000000004">
      <c r="A87" s="152">
        <v>8</v>
      </c>
      <c r="B87" s="152" t="str">
        <v>15919</v>
      </c>
      <c r="C87" s="152" t="str">
        <v>ม.1/4</v>
      </c>
      <c r="D87" s="79" t="str">
        <v>เด็กชายชัยเชษฐ์</v>
      </c>
      <c r="E87" s="79" t="str">
        <v>กำสันเทียะ</v>
      </c>
      <c r="F87" s="84">
        <f t="shared" si="11"/>
        <v>3</v>
      </c>
      <c r="G87" s="84">
        <f t="shared" si="11"/>
        <v>3</v>
      </c>
      <c r="H87" s="84">
        <f t="shared" si="11"/>
        <v>3</v>
      </c>
      <c r="I87" s="84">
        <f t="shared" si="11"/>
        <v>3</v>
      </c>
      <c r="J87" s="84">
        <f t="shared" si="11"/>
        <v>3</v>
      </c>
      <c r="K87" s="153">
        <f t="shared" si="8"/>
        <v>3</v>
      </c>
      <c r="L87" s="153">
        <f t="shared" si="9"/>
        <v>3</v>
      </c>
      <c r="M87" s="84" t="str">
        <f t="shared" si="10"/>
        <v>ดีเยี่ยม</v>
      </c>
    </row>
    <row r="88" spans="1:13" ht="24" x14ac:dyDescent="0.55000000000000004">
      <c r="A88" s="152">
        <v>9</v>
      </c>
      <c r="B88" s="152" t="str">
        <v>15920</v>
      </c>
      <c r="C88" s="152" t="str">
        <v>ม.1/4</v>
      </c>
      <c r="D88" s="79" t="str">
        <v>เด็กชายญาณวุฒิ</v>
      </c>
      <c r="E88" s="79" t="str">
        <v>เรียงสันเทียะ</v>
      </c>
      <c r="F88" s="84">
        <f t="shared" si="11"/>
        <v>3</v>
      </c>
      <c r="G88" s="84">
        <f t="shared" si="11"/>
        <v>3</v>
      </c>
      <c r="H88" s="84">
        <f t="shared" si="11"/>
        <v>3</v>
      </c>
      <c r="I88" s="84">
        <f t="shared" si="11"/>
        <v>3</v>
      </c>
      <c r="J88" s="84">
        <f t="shared" si="11"/>
        <v>3</v>
      </c>
      <c r="K88" s="153">
        <f t="shared" si="8"/>
        <v>3</v>
      </c>
      <c r="L88" s="153">
        <f t="shared" si="9"/>
        <v>3</v>
      </c>
      <c r="M88" s="84" t="str">
        <f t="shared" si="10"/>
        <v>ดีเยี่ยม</v>
      </c>
    </row>
    <row r="89" spans="1:13" ht="24" x14ac:dyDescent="0.55000000000000004">
      <c r="A89" s="152">
        <v>10</v>
      </c>
      <c r="B89" s="152" t="str">
        <v>15921</v>
      </c>
      <c r="C89" s="152" t="str">
        <v>ม.1/4</v>
      </c>
      <c r="D89" s="79" t="str">
        <v>เด็กชายฐานภัทร</v>
      </c>
      <c r="E89" s="79" t="str">
        <v>ผลให้</v>
      </c>
      <c r="F89" s="84">
        <f t="shared" si="11"/>
        <v>3</v>
      </c>
      <c r="G89" s="84">
        <f t="shared" si="11"/>
        <v>3</v>
      </c>
      <c r="H89" s="84">
        <f t="shared" si="11"/>
        <v>3</v>
      </c>
      <c r="I89" s="84">
        <f t="shared" si="11"/>
        <v>3</v>
      </c>
      <c r="J89" s="84">
        <f t="shared" si="11"/>
        <v>3</v>
      </c>
      <c r="K89" s="153">
        <f t="shared" si="8"/>
        <v>3</v>
      </c>
      <c r="L89" s="153">
        <f t="shared" si="9"/>
        <v>3</v>
      </c>
      <c r="M89" s="84" t="str">
        <f t="shared" si="10"/>
        <v>ดีเยี่ยม</v>
      </c>
    </row>
    <row r="90" spans="1:13" ht="24" x14ac:dyDescent="0.55000000000000004">
      <c r="A90" s="152">
        <v>11</v>
      </c>
      <c r="B90" s="152" t="str">
        <v>15922</v>
      </c>
      <c r="C90" s="152" t="str">
        <v>ม.1/4</v>
      </c>
      <c r="D90" s="79" t="str">
        <v>เด็กชายณัฐวรากรณ์</v>
      </c>
      <c r="E90" s="79" t="str">
        <v>อารมณ์ประเสริฐ</v>
      </c>
      <c r="F90" s="84">
        <f t="shared" si="11"/>
        <v>3</v>
      </c>
      <c r="G90" s="84">
        <f t="shared" si="11"/>
        <v>3</v>
      </c>
      <c r="H90" s="84">
        <f t="shared" si="11"/>
        <v>3</v>
      </c>
      <c r="I90" s="84">
        <f t="shared" si="11"/>
        <v>3</v>
      </c>
      <c r="J90" s="84">
        <f t="shared" si="11"/>
        <v>3</v>
      </c>
      <c r="K90" s="153">
        <f t="shared" si="8"/>
        <v>3</v>
      </c>
      <c r="L90" s="153">
        <f t="shared" si="9"/>
        <v>3</v>
      </c>
      <c r="M90" s="84" t="str">
        <f t="shared" si="10"/>
        <v>ดีเยี่ยม</v>
      </c>
    </row>
    <row r="91" spans="1:13" ht="24" x14ac:dyDescent="0.55000000000000004">
      <c r="A91" s="152">
        <v>12</v>
      </c>
      <c r="B91" s="152" t="str">
        <v>15923</v>
      </c>
      <c r="C91" s="152" t="str">
        <v>ม.1/4</v>
      </c>
      <c r="D91" s="79" t="str">
        <v>เด็กชายเทพพนม</v>
      </c>
      <c r="E91" s="79" t="str">
        <v>มะอิสูงเนิน</v>
      </c>
      <c r="F91" s="84">
        <f t="shared" si="11"/>
        <v>3</v>
      </c>
      <c r="G91" s="84">
        <f t="shared" si="11"/>
        <v>3</v>
      </c>
      <c r="H91" s="84">
        <f t="shared" si="11"/>
        <v>3</v>
      </c>
      <c r="I91" s="84">
        <f t="shared" si="11"/>
        <v>3</v>
      </c>
      <c r="J91" s="84">
        <f t="shared" si="11"/>
        <v>3</v>
      </c>
      <c r="K91" s="153">
        <f t="shared" si="8"/>
        <v>3</v>
      </c>
      <c r="L91" s="153">
        <f t="shared" si="9"/>
        <v>3</v>
      </c>
      <c r="M91" s="84" t="str">
        <f t="shared" si="10"/>
        <v>ดีเยี่ยม</v>
      </c>
    </row>
    <row r="92" spans="1:13" ht="24" x14ac:dyDescent="0.55000000000000004">
      <c r="A92" s="152">
        <v>13</v>
      </c>
      <c r="B92" s="152" t="str">
        <v>15924</v>
      </c>
      <c r="C92" s="152" t="str">
        <v>ม.1/4</v>
      </c>
      <c r="D92" s="79" t="str">
        <v>เด็กชายปิยวัฒน์</v>
      </c>
      <c r="E92" s="79" t="str">
        <v>มีเค้า</v>
      </c>
      <c r="F92" s="84">
        <f t="shared" si="11"/>
        <v>3</v>
      </c>
      <c r="G92" s="84">
        <f t="shared" si="11"/>
        <v>3</v>
      </c>
      <c r="H92" s="84">
        <f t="shared" si="11"/>
        <v>3</v>
      </c>
      <c r="I92" s="84">
        <f t="shared" si="11"/>
        <v>3</v>
      </c>
      <c r="J92" s="84">
        <f t="shared" si="11"/>
        <v>3</v>
      </c>
      <c r="K92" s="153">
        <f t="shared" si="8"/>
        <v>3</v>
      </c>
      <c r="L92" s="153">
        <f t="shared" si="9"/>
        <v>3</v>
      </c>
      <c r="M92" s="84" t="str">
        <f t="shared" si="10"/>
        <v>ดีเยี่ยม</v>
      </c>
    </row>
    <row r="93" spans="1:13" ht="24" x14ac:dyDescent="0.55000000000000004">
      <c r="A93" s="152">
        <v>14</v>
      </c>
      <c r="B93" s="152" t="str">
        <v>15925</v>
      </c>
      <c r="C93" s="152" t="str">
        <v>ม.1/4</v>
      </c>
      <c r="D93" s="79" t="str">
        <v>เด็กชายพงศ์เทพ</v>
      </c>
      <c r="E93" s="79" t="str">
        <v>อินตรา</v>
      </c>
      <c r="F93" s="84">
        <f t="shared" si="11"/>
        <v>3</v>
      </c>
      <c r="G93" s="84">
        <f t="shared" si="11"/>
        <v>3</v>
      </c>
      <c r="H93" s="84">
        <f t="shared" si="11"/>
        <v>3</v>
      </c>
      <c r="I93" s="84">
        <f t="shared" si="11"/>
        <v>3</v>
      </c>
      <c r="J93" s="84">
        <f t="shared" si="11"/>
        <v>3</v>
      </c>
      <c r="K93" s="153">
        <f t="shared" si="8"/>
        <v>3</v>
      </c>
      <c r="L93" s="153">
        <f t="shared" si="9"/>
        <v>3</v>
      </c>
      <c r="M93" s="84" t="str">
        <f t="shared" si="10"/>
        <v>ดีเยี่ยม</v>
      </c>
    </row>
    <row r="94" spans="1:13" ht="24" x14ac:dyDescent="0.55000000000000004">
      <c r="A94" s="152">
        <v>15</v>
      </c>
      <c r="B94" s="152" t="str">
        <v>15926</v>
      </c>
      <c r="C94" s="152" t="str">
        <v>ม.1/4</v>
      </c>
      <c r="D94" s="79" t="str">
        <v>เด็กชายพชรพล</v>
      </c>
      <c r="E94" s="79" t="str">
        <v>พันธ์โคกกรวด</v>
      </c>
      <c r="F94" s="84">
        <f t="shared" si="11"/>
        <v>3</v>
      </c>
      <c r="G94" s="84">
        <f t="shared" si="11"/>
        <v>3</v>
      </c>
      <c r="H94" s="84">
        <f t="shared" si="11"/>
        <v>3</v>
      </c>
      <c r="I94" s="84">
        <f t="shared" si="11"/>
        <v>3</v>
      </c>
      <c r="J94" s="84">
        <f t="shared" si="11"/>
        <v>3</v>
      </c>
      <c r="K94" s="153">
        <f t="shared" si="8"/>
        <v>3</v>
      </c>
      <c r="L94" s="153">
        <f t="shared" si="9"/>
        <v>3</v>
      </c>
      <c r="M94" s="84" t="str">
        <f t="shared" si="10"/>
        <v>ดีเยี่ยม</v>
      </c>
    </row>
    <row r="95" spans="1:13" ht="24" x14ac:dyDescent="0.55000000000000004">
      <c r="A95" s="152">
        <v>16</v>
      </c>
      <c r="B95" s="152" t="str">
        <v>15927</v>
      </c>
      <c r="C95" s="152" t="str">
        <v>ม.1/4</v>
      </c>
      <c r="D95" s="79" t="str">
        <v>เด็กชายภูพการ</v>
      </c>
      <c r="E95" s="79" t="str">
        <v>ปุ๊กสันเทียะ</v>
      </c>
      <c r="F95" s="84">
        <f t="shared" si="11"/>
        <v>3</v>
      </c>
      <c r="G95" s="84">
        <f t="shared" si="11"/>
        <v>3</v>
      </c>
      <c r="H95" s="84">
        <f t="shared" si="11"/>
        <v>3</v>
      </c>
      <c r="I95" s="84">
        <f t="shared" si="11"/>
        <v>3</v>
      </c>
      <c r="J95" s="84">
        <f t="shared" si="11"/>
        <v>3</v>
      </c>
      <c r="K95" s="153">
        <f t="shared" si="8"/>
        <v>3</v>
      </c>
      <c r="L95" s="153">
        <f t="shared" si="9"/>
        <v>3</v>
      </c>
      <c r="M95" s="84" t="str">
        <f t="shared" si="10"/>
        <v>ดีเยี่ยม</v>
      </c>
    </row>
    <row r="96" spans="1:13" ht="24" x14ac:dyDescent="0.55000000000000004">
      <c r="A96" s="152">
        <v>17</v>
      </c>
      <c r="B96" s="152" t="str">
        <v>15928</v>
      </c>
      <c r="C96" s="152" t="str">
        <v>ม.1/4</v>
      </c>
      <c r="D96" s="79" t="str">
        <v>เด็กชายภูริวัจน์</v>
      </c>
      <c r="E96" s="79" t="str">
        <v>เอกนิธิวีรนนท์</v>
      </c>
      <c r="F96" s="84">
        <f t="shared" si="11"/>
        <v>3</v>
      </c>
      <c r="G96" s="84">
        <f t="shared" si="11"/>
        <v>3</v>
      </c>
      <c r="H96" s="84">
        <f t="shared" si="11"/>
        <v>3</v>
      </c>
      <c r="I96" s="84">
        <f t="shared" si="11"/>
        <v>3</v>
      </c>
      <c r="J96" s="84">
        <f t="shared" si="11"/>
        <v>3</v>
      </c>
      <c r="K96" s="153">
        <f t="shared" si="8"/>
        <v>3</v>
      </c>
      <c r="L96" s="153">
        <f t="shared" si="9"/>
        <v>3</v>
      </c>
      <c r="M96" s="84" t="str">
        <f t="shared" si="10"/>
        <v>ดีเยี่ยม</v>
      </c>
    </row>
    <row r="97" spans="1:13" ht="24" x14ac:dyDescent="0.55000000000000004">
      <c r="A97" s="152">
        <v>18</v>
      </c>
      <c r="B97" s="152" t="str">
        <v>15929</v>
      </c>
      <c r="C97" s="152" t="str">
        <v>ม.1/4</v>
      </c>
      <c r="D97" s="79" t="str">
        <v>เด็กชายรัชชานนท์</v>
      </c>
      <c r="E97" s="79" t="str">
        <v>ชาวเหนือ</v>
      </c>
      <c r="F97" s="84">
        <f t="shared" si="11"/>
        <v>3</v>
      </c>
      <c r="G97" s="84">
        <f t="shared" si="11"/>
        <v>3</v>
      </c>
      <c r="H97" s="84">
        <f t="shared" si="11"/>
        <v>3</v>
      </c>
      <c r="I97" s="84">
        <f t="shared" si="11"/>
        <v>3</v>
      </c>
      <c r="J97" s="84">
        <f t="shared" si="11"/>
        <v>3</v>
      </c>
      <c r="K97" s="153">
        <f t="shared" si="8"/>
        <v>3</v>
      </c>
      <c r="L97" s="153">
        <f t="shared" si="9"/>
        <v>3</v>
      </c>
      <c r="M97" s="84" t="str">
        <f t="shared" si="10"/>
        <v>ดีเยี่ยม</v>
      </c>
    </row>
    <row r="98" spans="1:13" ht="24" x14ac:dyDescent="0.55000000000000004">
      <c r="A98" s="152">
        <v>19</v>
      </c>
      <c r="B98" s="152" t="str">
        <v>15930</v>
      </c>
      <c r="C98" s="152" t="str">
        <v>ม.1/4</v>
      </c>
      <c r="D98" s="79" t="str">
        <v>เด็กชายรัชชานนท์</v>
      </c>
      <c r="E98" s="79" t="str">
        <v>หกขุนทด</v>
      </c>
      <c r="F98" s="84">
        <f t="shared" si="11"/>
        <v>3</v>
      </c>
      <c r="G98" s="84">
        <f t="shared" si="11"/>
        <v>3</v>
      </c>
      <c r="H98" s="84">
        <f t="shared" si="11"/>
        <v>3</v>
      </c>
      <c r="I98" s="84">
        <f t="shared" si="11"/>
        <v>3</v>
      </c>
      <c r="J98" s="84">
        <f t="shared" si="11"/>
        <v>3</v>
      </c>
      <c r="K98" s="153">
        <f t="shared" si="8"/>
        <v>3</v>
      </c>
      <c r="L98" s="153">
        <f t="shared" si="9"/>
        <v>3</v>
      </c>
      <c r="M98" s="84" t="str">
        <f t="shared" si="10"/>
        <v>ดีเยี่ยม</v>
      </c>
    </row>
    <row r="99" spans="1:13" ht="24" x14ac:dyDescent="0.55000000000000004">
      <c r="A99" s="152">
        <v>20</v>
      </c>
      <c r="B99" s="152" t="str">
        <v>15931</v>
      </c>
      <c r="C99" s="152" t="str">
        <v>ม.1/4</v>
      </c>
      <c r="D99" s="79" t="str">
        <v>เด็กชายศุภกร</v>
      </c>
      <c r="E99" s="79" t="str">
        <v>เนาว์สา</v>
      </c>
      <c r="F99" s="84">
        <f t="shared" si="11"/>
        <v>3</v>
      </c>
      <c r="G99" s="84">
        <f t="shared" si="11"/>
        <v>3</v>
      </c>
      <c r="H99" s="84">
        <f t="shared" si="11"/>
        <v>3</v>
      </c>
      <c r="I99" s="84">
        <f t="shared" si="11"/>
        <v>3</v>
      </c>
      <c r="J99" s="84">
        <f t="shared" si="11"/>
        <v>3</v>
      </c>
      <c r="K99" s="153">
        <f t="shared" si="8"/>
        <v>3</v>
      </c>
      <c r="L99" s="153">
        <f t="shared" si="9"/>
        <v>3</v>
      </c>
      <c r="M99" s="84" t="str">
        <f t="shared" si="10"/>
        <v>ดีเยี่ยม</v>
      </c>
    </row>
    <row r="100" spans="1:13" ht="24" x14ac:dyDescent="0.55000000000000004">
      <c r="A100" s="152">
        <v>21</v>
      </c>
      <c r="B100" s="152" t="str">
        <v>15932</v>
      </c>
      <c r="C100" s="152" t="str">
        <v>ม.1/4</v>
      </c>
      <c r="D100" s="79" t="str">
        <v>เด็กชายอัมรินทร์</v>
      </c>
      <c r="E100" s="79" t="str">
        <v>วิสาระเกตุ</v>
      </c>
      <c r="F100" s="84">
        <f t="shared" si="11"/>
        <v>3</v>
      </c>
      <c r="G100" s="84">
        <f t="shared" si="11"/>
        <v>3</v>
      </c>
      <c r="H100" s="84">
        <f t="shared" si="11"/>
        <v>3</v>
      </c>
      <c r="I100" s="84">
        <f t="shared" si="11"/>
        <v>3</v>
      </c>
      <c r="J100" s="84">
        <f t="shared" si="11"/>
        <v>3</v>
      </c>
      <c r="K100" s="153">
        <f t="shared" si="8"/>
        <v>3</v>
      </c>
      <c r="L100" s="153">
        <f t="shared" si="9"/>
        <v>3</v>
      </c>
      <c r="M100" s="84" t="str">
        <f t="shared" si="10"/>
        <v>ดีเยี่ยม</v>
      </c>
    </row>
    <row r="101" spans="1:13" ht="24" x14ac:dyDescent="0.55000000000000004">
      <c r="A101" s="152">
        <v>22</v>
      </c>
      <c r="B101" s="152" t="str">
        <v>15933</v>
      </c>
      <c r="C101" s="152" t="str">
        <v>ม.1/4</v>
      </c>
      <c r="D101" s="79" t="str">
        <v>เด็กหญิงกัญญาณัฐ</v>
      </c>
      <c r="E101" s="79" t="str">
        <v>คุมกลางดอน</v>
      </c>
      <c r="F101" s="84">
        <f t="shared" si="11"/>
        <v>3</v>
      </c>
      <c r="G101" s="84">
        <f t="shared" si="11"/>
        <v>3</v>
      </c>
      <c r="H101" s="84">
        <f t="shared" si="11"/>
        <v>3</v>
      </c>
      <c r="I101" s="84">
        <f t="shared" si="11"/>
        <v>3</v>
      </c>
      <c r="J101" s="84">
        <f t="shared" si="11"/>
        <v>3</v>
      </c>
      <c r="K101" s="153">
        <f t="shared" si="8"/>
        <v>3</v>
      </c>
      <c r="L101" s="153">
        <f t="shared" si="9"/>
        <v>3</v>
      </c>
      <c r="M101" s="84" t="str">
        <f t="shared" si="10"/>
        <v>ดีเยี่ยม</v>
      </c>
    </row>
    <row r="102" spans="1:13" ht="24" x14ac:dyDescent="0.55000000000000004">
      <c r="A102" s="152">
        <v>23</v>
      </c>
      <c r="B102" s="152" t="str">
        <v>15934</v>
      </c>
      <c r="C102" s="152" t="str">
        <v>ม.1/4</v>
      </c>
      <c r="D102" s="79" t="str">
        <v>เด็กหญิงชุตินันท์</v>
      </c>
      <c r="E102" s="79" t="str">
        <v>กลิ่นสุมาลย์</v>
      </c>
      <c r="F102" s="84">
        <f t="shared" si="11"/>
        <v>3</v>
      </c>
      <c r="G102" s="84">
        <f t="shared" si="11"/>
        <v>3</v>
      </c>
      <c r="H102" s="84">
        <f t="shared" si="11"/>
        <v>3</v>
      </c>
      <c r="I102" s="84">
        <f t="shared" si="11"/>
        <v>3</v>
      </c>
      <c r="J102" s="84">
        <f t="shared" si="11"/>
        <v>3</v>
      </c>
      <c r="K102" s="153">
        <f t="shared" si="8"/>
        <v>3</v>
      </c>
      <c r="L102" s="153">
        <f t="shared" si="9"/>
        <v>3</v>
      </c>
      <c r="M102" s="84" t="str">
        <f t="shared" si="10"/>
        <v>ดีเยี่ยม</v>
      </c>
    </row>
    <row r="103" spans="1:13" ht="24" x14ac:dyDescent="0.55000000000000004">
      <c r="A103" s="152">
        <v>24</v>
      </c>
      <c r="B103" s="152" t="str">
        <v>15935</v>
      </c>
      <c r="C103" s="152" t="str">
        <v>ม.1/4</v>
      </c>
      <c r="D103" s="79" t="str">
        <v>เด็กหญิงชุติมา</v>
      </c>
      <c r="E103" s="79" t="str">
        <v>ศรีพนม</v>
      </c>
      <c r="F103" s="84">
        <f t="shared" si="11"/>
        <v>3</v>
      </c>
      <c r="G103" s="84">
        <f t="shared" si="11"/>
        <v>3</v>
      </c>
      <c r="H103" s="84">
        <f t="shared" si="11"/>
        <v>3</v>
      </c>
      <c r="I103" s="84">
        <f t="shared" si="11"/>
        <v>3</v>
      </c>
      <c r="J103" s="84">
        <f t="shared" si="11"/>
        <v>3</v>
      </c>
      <c r="K103" s="153">
        <f t="shared" si="8"/>
        <v>3</v>
      </c>
      <c r="L103" s="153">
        <f t="shared" si="9"/>
        <v>3</v>
      </c>
      <c r="M103" s="84" t="str">
        <f t="shared" si="10"/>
        <v>ดีเยี่ยม</v>
      </c>
    </row>
    <row r="104" spans="1:13" ht="24" x14ac:dyDescent="0.55000000000000004">
      <c r="A104" s="152">
        <v>25</v>
      </c>
      <c r="B104" s="152" t="str">
        <v>15936</v>
      </c>
      <c r="C104" s="152" t="str">
        <v>ม.1/4</v>
      </c>
      <c r="D104" s="79" t="str">
        <v>เด็กหญิงณัฐพร</v>
      </c>
      <c r="E104" s="79" t="str">
        <v>ฉานสูงเนิน</v>
      </c>
      <c r="F104" s="84">
        <f t="shared" si="11"/>
        <v>3</v>
      </c>
      <c r="G104" s="84">
        <f t="shared" si="11"/>
        <v>3</v>
      </c>
      <c r="H104" s="84">
        <f t="shared" si="11"/>
        <v>3</v>
      </c>
      <c r="I104" s="84">
        <f t="shared" si="11"/>
        <v>3</v>
      </c>
      <c r="J104" s="84">
        <f t="shared" si="11"/>
        <v>3</v>
      </c>
      <c r="K104" s="153">
        <f t="shared" si="8"/>
        <v>3</v>
      </c>
      <c r="L104" s="153">
        <f t="shared" si="9"/>
        <v>3</v>
      </c>
      <c r="M104" s="84" t="str">
        <f t="shared" si="10"/>
        <v>ดีเยี่ยม</v>
      </c>
    </row>
    <row r="105" spans="1:13" ht="24" x14ac:dyDescent="0.55000000000000004">
      <c r="A105" s="152">
        <v>26</v>
      </c>
      <c r="B105" s="152" t="str">
        <v>15937</v>
      </c>
      <c r="C105" s="152" t="str">
        <v>ม.1/4</v>
      </c>
      <c r="D105" s="79" t="str">
        <v>เด็กหญิงณัฐภัสสร</v>
      </c>
      <c r="E105" s="79" t="str">
        <v>ถนอมพลกรัง</v>
      </c>
      <c r="F105" s="84">
        <f t="shared" si="11"/>
        <v>3</v>
      </c>
      <c r="G105" s="84">
        <f t="shared" si="11"/>
        <v>3</v>
      </c>
      <c r="H105" s="84">
        <f t="shared" si="11"/>
        <v>3</v>
      </c>
      <c r="I105" s="84">
        <f t="shared" si="11"/>
        <v>3</v>
      </c>
      <c r="J105" s="84">
        <f t="shared" si="11"/>
        <v>3</v>
      </c>
      <c r="K105" s="153">
        <f t="shared" si="8"/>
        <v>3</v>
      </c>
      <c r="L105" s="153">
        <f t="shared" si="9"/>
        <v>3</v>
      </c>
      <c r="M105" s="84" t="str">
        <f t="shared" si="10"/>
        <v>ดีเยี่ยม</v>
      </c>
    </row>
    <row r="106" spans="1:13" ht="24" x14ac:dyDescent="0.55000000000000004">
      <c r="A106" s="152">
        <v>27</v>
      </c>
      <c r="B106" s="152" t="str">
        <v>15938</v>
      </c>
      <c r="C106" s="152" t="str">
        <v>ม.1/4</v>
      </c>
      <c r="D106" s="79" t="str">
        <v>เด็กหญิงดาวิกา</v>
      </c>
      <c r="E106" s="79" t="str">
        <v>เวกสันเทียะ</v>
      </c>
      <c r="F106" s="84">
        <f t="shared" si="11"/>
        <v>3</v>
      </c>
      <c r="G106" s="84">
        <f t="shared" si="11"/>
        <v>3</v>
      </c>
      <c r="H106" s="84">
        <f t="shared" si="11"/>
        <v>3</v>
      </c>
      <c r="I106" s="84">
        <f t="shared" si="11"/>
        <v>3</v>
      </c>
      <c r="J106" s="84">
        <f t="shared" si="11"/>
        <v>3</v>
      </c>
      <c r="K106" s="153">
        <f t="shared" si="8"/>
        <v>3</v>
      </c>
      <c r="L106" s="153">
        <f t="shared" si="9"/>
        <v>3</v>
      </c>
      <c r="M106" s="84" t="str">
        <f t="shared" si="10"/>
        <v>ดีเยี่ยม</v>
      </c>
    </row>
    <row r="107" spans="1:13" ht="24" x14ac:dyDescent="0.55000000000000004">
      <c r="A107" s="152">
        <v>28</v>
      </c>
      <c r="B107" s="152" t="str">
        <v>15939</v>
      </c>
      <c r="C107" s="152" t="str">
        <v>ม.1/4</v>
      </c>
      <c r="D107" s="79" t="str">
        <v>เด็กหญิงพรนภัส</v>
      </c>
      <c r="E107" s="79" t="str">
        <v>ขูดสันเทียะ</v>
      </c>
      <c r="F107" s="84">
        <f t="shared" si="11"/>
        <v>3</v>
      </c>
      <c r="G107" s="84">
        <f t="shared" si="11"/>
        <v>3</v>
      </c>
      <c r="H107" s="84">
        <f t="shared" si="11"/>
        <v>3</v>
      </c>
      <c r="I107" s="84">
        <f t="shared" si="11"/>
        <v>3</v>
      </c>
      <c r="J107" s="84">
        <f t="shared" si="11"/>
        <v>3</v>
      </c>
      <c r="K107" s="153">
        <f t="shared" si="8"/>
        <v>3</v>
      </c>
      <c r="L107" s="153">
        <f t="shared" si="9"/>
        <v>3</v>
      </c>
      <c r="M107" s="84" t="str">
        <f t="shared" si="10"/>
        <v>ดีเยี่ยม</v>
      </c>
    </row>
    <row r="108" spans="1:13" ht="24" x14ac:dyDescent="0.55000000000000004">
      <c r="A108" s="152">
        <v>29</v>
      </c>
      <c r="B108" s="152" t="str">
        <v>15940</v>
      </c>
      <c r="C108" s="152" t="str">
        <v>ม.1/4</v>
      </c>
      <c r="D108" s="79" t="str">
        <v>เด็กหญิงสุทัตตา</v>
      </c>
      <c r="E108" s="79" t="str">
        <v>มีไชย</v>
      </c>
      <c r="F108" s="84">
        <f t="shared" si="11"/>
        <v>3</v>
      </c>
      <c r="G108" s="84">
        <f t="shared" si="11"/>
        <v>3</v>
      </c>
      <c r="H108" s="84">
        <f t="shared" si="11"/>
        <v>3</v>
      </c>
      <c r="I108" s="84">
        <f t="shared" si="11"/>
        <v>3</v>
      </c>
      <c r="J108" s="84">
        <f t="shared" si="11"/>
        <v>3</v>
      </c>
      <c r="K108" s="153">
        <f t="shared" si="8"/>
        <v>3</v>
      </c>
      <c r="L108" s="153">
        <f t="shared" si="9"/>
        <v>3</v>
      </c>
      <c r="M108" s="84" t="str">
        <f t="shared" si="10"/>
        <v>ดีเยี่ยม</v>
      </c>
    </row>
    <row r="109" spans="1:13" ht="24" x14ac:dyDescent="0.55000000000000004">
      <c r="A109" s="152">
        <v>30</v>
      </c>
      <c r="B109" s="152" t="str">
        <v>15941</v>
      </c>
      <c r="C109" s="152" t="str">
        <v>ม.1/4</v>
      </c>
      <c r="D109" s="79" t="str">
        <v>เด็กหญิงสุพัตรา</v>
      </c>
      <c r="E109" s="79" t="str">
        <v>บางมุมทอง</v>
      </c>
      <c r="F109" s="84">
        <f t="shared" si="11"/>
        <v>3</v>
      </c>
      <c r="G109" s="84">
        <f t="shared" si="11"/>
        <v>3</v>
      </c>
      <c r="H109" s="84">
        <f t="shared" si="11"/>
        <v>3</v>
      </c>
      <c r="I109" s="84">
        <f t="shared" si="11"/>
        <v>3</v>
      </c>
      <c r="J109" s="84">
        <f t="shared" si="11"/>
        <v>3</v>
      </c>
      <c r="K109" s="153">
        <f t="shared" si="8"/>
        <v>3</v>
      </c>
      <c r="L109" s="153">
        <f t="shared" si="9"/>
        <v>3</v>
      </c>
      <c r="M109" s="84" t="str">
        <f t="shared" si="10"/>
        <v>ดีเยี่ยม</v>
      </c>
    </row>
    <row r="110" spans="1:13" ht="24" x14ac:dyDescent="0.55000000000000004">
      <c r="A110" s="152">
        <v>31</v>
      </c>
      <c r="B110" s="152" t="str">
        <v>15942</v>
      </c>
      <c r="C110" s="152" t="str">
        <v>ม.1/4</v>
      </c>
      <c r="D110" s="79" t="str">
        <v>เด็กหญิงอรทัย</v>
      </c>
      <c r="E110" s="79" t="str">
        <v>อดทน</v>
      </c>
      <c r="F110" s="84">
        <f t="shared" ref="F110:I113" si="12">IF($B110&lt;&gt;"",3,"")</f>
        <v>3</v>
      </c>
      <c r="G110" s="84">
        <f t="shared" si="12"/>
        <v>3</v>
      </c>
      <c r="H110" s="84">
        <f t="shared" si="12"/>
        <v>3</v>
      </c>
      <c r="I110" s="84">
        <f t="shared" si="12"/>
        <v>3</v>
      </c>
      <c r="J110" s="84">
        <f t="shared" ref="F110:J141" si="13">IF($B110&lt;&gt;"",3,"")</f>
        <v>3</v>
      </c>
      <c r="K110" s="153">
        <f t="shared" ref="K110:K167" si="14">IF(C110="","",IF(COUNTA(F110:J110)&gt;0,AVERAGE(F110:J110),))</f>
        <v>3</v>
      </c>
      <c r="L110" s="153">
        <f t="shared" ref="L110:L167" si="15">IF(C110="","",IF(COUNTA(F110:J110)&gt;0,IF(COUNTIF(F110:J110,"0")&gt;0,0,IF(K110&gt;2.75,3,IF(K110&gt;=1.75,2,IF(K110&gt;=1,1,IF(K110&lt;1,0,))))),))</f>
        <v>3</v>
      </c>
      <c r="M110" s="84" t="str">
        <f t="shared" ref="M110:M167" si="16">IF(C110="","",IF(COUNTA(F110:J110)&gt;0,IF(COUNTIF(F110:J110,"0")&gt;0,"ไม่ผ่าน",IF(K110&gt;2.75,"ดีเยี่ยม",IF(K110&gt;=1.75,"ดี",IF(K110&gt;=1,"ผ่าน",IF(K110&lt;1,"ไม่ผ่าน",))))),))</f>
        <v>ดีเยี่ยม</v>
      </c>
    </row>
    <row r="111" spans="1:13" ht="24" x14ac:dyDescent="0.55000000000000004">
      <c r="A111" s="152">
        <v>32</v>
      </c>
      <c r="B111" s="152" t="str">
        <v>15943</v>
      </c>
      <c r="C111" s="152" t="str">
        <v>ม.1/4</v>
      </c>
      <c r="D111" s="79" t="str">
        <v>เด็กหญิงอุรัสยา</v>
      </c>
      <c r="E111" s="79" t="str">
        <v>ประวัติกลาง</v>
      </c>
      <c r="F111" s="84">
        <f t="shared" si="12"/>
        <v>3</v>
      </c>
      <c r="G111" s="84">
        <f t="shared" si="12"/>
        <v>3</v>
      </c>
      <c r="H111" s="84">
        <f t="shared" si="12"/>
        <v>3</v>
      </c>
      <c r="I111" s="84">
        <f t="shared" si="12"/>
        <v>3</v>
      </c>
      <c r="J111" s="84">
        <f t="shared" si="13"/>
        <v>3</v>
      </c>
      <c r="K111" s="153">
        <f t="shared" si="14"/>
        <v>3</v>
      </c>
      <c r="L111" s="153">
        <f t="shared" si="15"/>
        <v>3</v>
      </c>
      <c r="M111" s="84" t="str">
        <f t="shared" si="16"/>
        <v>ดีเยี่ยม</v>
      </c>
    </row>
    <row r="112" spans="1:13" ht="24" x14ac:dyDescent="0.55000000000000004">
      <c r="A112" s="152">
        <v>1</v>
      </c>
      <c r="B112" s="152" t="str">
        <v>15944</v>
      </c>
      <c r="C112" s="152" t="str">
        <v>ม.1/5</v>
      </c>
      <c r="D112" s="79" t="str">
        <v>เด็กชายจีรศักดิ์</v>
      </c>
      <c r="E112" s="79" t="str">
        <v>นามขุนทด</v>
      </c>
      <c r="F112" s="84">
        <f t="shared" si="12"/>
        <v>3</v>
      </c>
      <c r="G112" s="84">
        <f t="shared" si="12"/>
        <v>3</v>
      </c>
      <c r="H112" s="84">
        <f t="shared" si="12"/>
        <v>3</v>
      </c>
      <c r="I112" s="84">
        <f t="shared" si="12"/>
        <v>3</v>
      </c>
      <c r="J112" s="84">
        <f t="shared" si="13"/>
        <v>3</v>
      </c>
      <c r="K112" s="153">
        <f t="shared" si="14"/>
        <v>3</v>
      </c>
      <c r="L112" s="153">
        <f t="shared" si="15"/>
        <v>3</v>
      </c>
      <c r="M112" s="84" t="str">
        <f t="shared" si="16"/>
        <v>ดีเยี่ยม</v>
      </c>
    </row>
    <row r="113" spans="1:13" ht="24" x14ac:dyDescent="0.55000000000000004">
      <c r="A113" s="152">
        <v>2</v>
      </c>
      <c r="B113" s="152" t="str">
        <v>15945</v>
      </c>
      <c r="C113" s="152" t="str">
        <v>ม.1/5</v>
      </c>
      <c r="D113" s="79" t="str">
        <v>เด็กชายชยากูร</v>
      </c>
      <c r="E113" s="79" t="str">
        <v>คะสุดใจ</v>
      </c>
      <c r="F113" s="84">
        <f t="shared" si="12"/>
        <v>3</v>
      </c>
      <c r="G113" s="84">
        <f t="shared" si="12"/>
        <v>3</v>
      </c>
      <c r="H113" s="84">
        <f t="shared" si="12"/>
        <v>3</v>
      </c>
      <c r="I113" s="84">
        <f t="shared" si="12"/>
        <v>3</v>
      </c>
      <c r="J113" s="84">
        <f t="shared" si="13"/>
        <v>3</v>
      </c>
      <c r="K113" s="153">
        <f t="shared" si="14"/>
        <v>3</v>
      </c>
      <c r="L113" s="153">
        <f t="shared" si="15"/>
        <v>3</v>
      </c>
      <c r="M113" s="84" t="str">
        <f t="shared" si="16"/>
        <v>ดีเยี่ยม</v>
      </c>
    </row>
    <row r="114" spans="1:13" ht="24" x14ac:dyDescent="0.55000000000000004">
      <c r="A114" s="152">
        <v>3</v>
      </c>
      <c r="B114" s="152" t="str">
        <v>15946</v>
      </c>
      <c r="C114" s="152" t="str">
        <v>ม.1/5</v>
      </c>
      <c r="D114" s="79" t="str">
        <v>เด็กชายชิษณุพงษ์</v>
      </c>
      <c r="E114" s="79" t="str">
        <v>พันสูงเนิน</v>
      </c>
      <c r="F114" s="84">
        <f t="shared" si="13"/>
        <v>3</v>
      </c>
      <c r="G114" s="84">
        <f t="shared" si="13"/>
        <v>3</v>
      </c>
      <c r="H114" s="84">
        <f t="shared" si="13"/>
        <v>3</v>
      </c>
      <c r="I114" s="84">
        <f t="shared" si="13"/>
        <v>3</v>
      </c>
      <c r="J114" s="84">
        <f t="shared" si="13"/>
        <v>3</v>
      </c>
      <c r="K114" s="153">
        <f t="shared" si="14"/>
        <v>3</v>
      </c>
      <c r="L114" s="153">
        <f t="shared" si="15"/>
        <v>3</v>
      </c>
      <c r="M114" s="84" t="str">
        <f t="shared" si="16"/>
        <v>ดีเยี่ยม</v>
      </c>
    </row>
    <row r="115" spans="1:13" ht="24" x14ac:dyDescent="0.55000000000000004">
      <c r="A115" s="152">
        <v>4</v>
      </c>
      <c r="B115" s="152" t="str">
        <v>15947</v>
      </c>
      <c r="C115" s="152" t="str">
        <v>ม.1/5</v>
      </c>
      <c r="D115" s="79" t="str">
        <v>เด็กชายณรงค์ฤทธิ์</v>
      </c>
      <c r="E115" s="79" t="str">
        <v>กล้าอาสา</v>
      </c>
      <c r="F115" s="84">
        <f t="shared" si="13"/>
        <v>3</v>
      </c>
      <c r="G115" s="84">
        <f t="shared" si="13"/>
        <v>3</v>
      </c>
      <c r="H115" s="84">
        <f t="shared" si="13"/>
        <v>3</v>
      </c>
      <c r="I115" s="84">
        <f t="shared" si="13"/>
        <v>3</v>
      </c>
      <c r="J115" s="84">
        <f t="shared" si="13"/>
        <v>3</v>
      </c>
      <c r="K115" s="153">
        <f t="shared" si="14"/>
        <v>3</v>
      </c>
      <c r="L115" s="153">
        <f t="shared" si="15"/>
        <v>3</v>
      </c>
      <c r="M115" s="84" t="str">
        <f t="shared" si="16"/>
        <v>ดีเยี่ยม</v>
      </c>
    </row>
    <row r="116" spans="1:13" ht="24" x14ac:dyDescent="0.55000000000000004">
      <c r="A116" s="152">
        <v>5</v>
      </c>
      <c r="B116" s="152" t="str">
        <v>15948</v>
      </c>
      <c r="C116" s="152" t="str">
        <v>ม.1/5</v>
      </c>
      <c r="D116" s="79" t="str">
        <v>เด็กชายธนดล</v>
      </c>
      <c r="E116" s="79" t="str">
        <v>เปล่งสันเทียะ</v>
      </c>
      <c r="F116" s="84">
        <f t="shared" si="13"/>
        <v>3</v>
      </c>
      <c r="G116" s="84">
        <f t="shared" si="13"/>
        <v>3</v>
      </c>
      <c r="H116" s="84">
        <f t="shared" si="13"/>
        <v>3</v>
      </c>
      <c r="I116" s="84">
        <f t="shared" si="13"/>
        <v>3</v>
      </c>
      <c r="J116" s="84">
        <f t="shared" si="13"/>
        <v>3</v>
      </c>
      <c r="K116" s="153">
        <f t="shared" si="14"/>
        <v>3</v>
      </c>
      <c r="L116" s="153">
        <f t="shared" si="15"/>
        <v>3</v>
      </c>
      <c r="M116" s="84" t="str">
        <f t="shared" si="16"/>
        <v>ดีเยี่ยม</v>
      </c>
    </row>
    <row r="117" spans="1:13" ht="24" x14ac:dyDescent="0.55000000000000004">
      <c r="A117" s="152">
        <v>6</v>
      </c>
      <c r="B117" s="152" t="str">
        <v>15949</v>
      </c>
      <c r="C117" s="152" t="str">
        <v>ม.1/5</v>
      </c>
      <c r="D117" s="79" t="str">
        <v>เด็กชายธนภัทร</v>
      </c>
      <c r="E117" s="79" t="str">
        <v>ฉันทะกลาง</v>
      </c>
      <c r="F117" s="84">
        <f t="shared" si="13"/>
        <v>3</v>
      </c>
      <c r="G117" s="84">
        <f t="shared" si="13"/>
        <v>3</v>
      </c>
      <c r="H117" s="84">
        <f t="shared" si="13"/>
        <v>3</v>
      </c>
      <c r="I117" s="84">
        <f t="shared" si="13"/>
        <v>3</v>
      </c>
      <c r="J117" s="84">
        <f t="shared" si="13"/>
        <v>3</v>
      </c>
      <c r="K117" s="153">
        <f t="shared" si="14"/>
        <v>3</v>
      </c>
      <c r="L117" s="153">
        <f t="shared" si="15"/>
        <v>3</v>
      </c>
      <c r="M117" s="84" t="str">
        <f t="shared" si="16"/>
        <v>ดีเยี่ยม</v>
      </c>
    </row>
    <row r="118" spans="1:13" ht="24" x14ac:dyDescent="0.55000000000000004">
      <c r="A118" s="152">
        <v>7</v>
      </c>
      <c r="B118" s="152" t="str">
        <v>15950</v>
      </c>
      <c r="C118" s="152" t="str">
        <v>ม.1/5</v>
      </c>
      <c r="D118" s="79" t="str">
        <v>เด็กชายธีธัช</v>
      </c>
      <c r="E118" s="79" t="str">
        <v>โค้งสำโรง</v>
      </c>
      <c r="F118" s="84">
        <f t="shared" si="13"/>
        <v>3</v>
      </c>
      <c r="G118" s="84">
        <f t="shared" si="13"/>
        <v>3</v>
      </c>
      <c r="H118" s="84">
        <f t="shared" si="13"/>
        <v>3</v>
      </c>
      <c r="I118" s="84">
        <f t="shared" si="13"/>
        <v>3</v>
      </c>
      <c r="J118" s="84">
        <f t="shared" si="13"/>
        <v>3</v>
      </c>
      <c r="K118" s="153">
        <f t="shared" si="14"/>
        <v>3</v>
      </c>
      <c r="L118" s="153">
        <f t="shared" si="15"/>
        <v>3</v>
      </c>
      <c r="M118" s="84" t="str">
        <f t="shared" si="16"/>
        <v>ดีเยี่ยม</v>
      </c>
    </row>
    <row r="119" spans="1:13" ht="24" x14ac:dyDescent="0.55000000000000004">
      <c r="A119" s="152">
        <v>8</v>
      </c>
      <c r="B119" s="152" t="str">
        <v>15951</v>
      </c>
      <c r="C119" s="152" t="str">
        <v>ม.1/5</v>
      </c>
      <c r="D119" s="79" t="str">
        <v>เด็กชายนนทิพัฒน์</v>
      </c>
      <c r="E119" s="79" t="str">
        <v>หวังรายกลาง</v>
      </c>
      <c r="F119" s="84">
        <f t="shared" si="13"/>
        <v>3</v>
      </c>
      <c r="G119" s="84">
        <f t="shared" si="13"/>
        <v>3</v>
      </c>
      <c r="H119" s="84">
        <f t="shared" si="13"/>
        <v>3</v>
      </c>
      <c r="I119" s="84">
        <f t="shared" si="13"/>
        <v>3</v>
      </c>
      <c r="J119" s="84">
        <f t="shared" si="13"/>
        <v>3</v>
      </c>
      <c r="K119" s="153">
        <f t="shared" si="14"/>
        <v>3</v>
      </c>
      <c r="L119" s="153">
        <f t="shared" si="15"/>
        <v>3</v>
      </c>
      <c r="M119" s="84" t="str">
        <f t="shared" si="16"/>
        <v>ดีเยี่ยม</v>
      </c>
    </row>
    <row r="120" spans="1:13" ht="24" x14ac:dyDescent="0.55000000000000004">
      <c r="A120" s="152">
        <v>9</v>
      </c>
      <c r="B120" s="152" t="str">
        <v>15952</v>
      </c>
      <c r="C120" s="152" t="str">
        <v>ม.1/5</v>
      </c>
      <c r="D120" s="79" t="str">
        <v>เด็กชายบุญพัฒน์</v>
      </c>
      <c r="E120" s="79" t="str">
        <v>กล้าสูงเนิน</v>
      </c>
      <c r="F120" s="84">
        <f t="shared" si="13"/>
        <v>3</v>
      </c>
      <c r="G120" s="84">
        <f t="shared" si="13"/>
        <v>3</v>
      </c>
      <c r="H120" s="84">
        <f t="shared" si="13"/>
        <v>3</v>
      </c>
      <c r="I120" s="84">
        <f t="shared" si="13"/>
        <v>3</v>
      </c>
      <c r="J120" s="84">
        <f t="shared" si="13"/>
        <v>3</v>
      </c>
      <c r="K120" s="153">
        <f t="shared" si="14"/>
        <v>3</v>
      </c>
      <c r="L120" s="153">
        <f t="shared" si="15"/>
        <v>3</v>
      </c>
      <c r="M120" s="84" t="str">
        <f t="shared" si="16"/>
        <v>ดีเยี่ยม</v>
      </c>
    </row>
    <row r="121" spans="1:13" ht="24" x14ac:dyDescent="0.55000000000000004">
      <c r="A121" s="152">
        <v>10</v>
      </c>
      <c r="B121" s="152" t="str">
        <v>15953</v>
      </c>
      <c r="C121" s="152" t="str">
        <v>ม.1/5</v>
      </c>
      <c r="D121" s="79" t="str">
        <v>เด็กชายปพน</v>
      </c>
      <c r="E121" s="79" t="str">
        <v>ตันติปิยสกุล</v>
      </c>
      <c r="F121" s="84">
        <f t="shared" si="13"/>
        <v>3</v>
      </c>
      <c r="G121" s="84">
        <f t="shared" si="13"/>
        <v>3</v>
      </c>
      <c r="H121" s="84">
        <f t="shared" si="13"/>
        <v>3</v>
      </c>
      <c r="I121" s="84">
        <f t="shared" si="13"/>
        <v>3</v>
      </c>
      <c r="J121" s="84">
        <f t="shared" si="13"/>
        <v>3</v>
      </c>
      <c r="K121" s="153">
        <f t="shared" si="14"/>
        <v>3</v>
      </c>
      <c r="L121" s="153">
        <f t="shared" si="15"/>
        <v>3</v>
      </c>
      <c r="M121" s="84" t="str">
        <f t="shared" si="16"/>
        <v>ดีเยี่ยม</v>
      </c>
    </row>
    <row r="122" spans="1:13" ht="24" x14ac:dyDescent="0.55000000000000004">
      <c r="A122" s="152">
        <v>11</v>
      </c>
      <c r="B122" s="152" t="str">
        <v>15954</v>
      </c>
      <c r="C122" s="152" t="str">
        <v>ม.1/5</v>
      </c>
      <c r="D122" s="79" t="str">
        <v>เด็กชายพชรพล</v>
      </c>
      <c r="E122" s="79" t="str">
        <v>ฝนกระโทก</v>
      </c>
      <c r="F122" s="84">
        <f t="shared" si="13"/>
        <v>3</v>
      </c>
      <c r="G122" s="84">
        <f t="shared" si="13"/>
        <v>3</v>
      </c>
      <c r="H122" s="84">
        <f t="shared" si="13"/>
        <v>3</v>
      </c>
      <c r="I122" s="84">
        <f t="shared" si="13"/>
        <v>3</v>
      </c>
      <c r="J122" s="84">
        <f t="shared" si="13"/>
        <v>3</v>
      </c>
      <c r="K122" s="153">
        <f t="shared" si="14"/>
        <v>3</v>
      </c>
      <c r="L122" s="153">
        <f t="shared" si="15"/>
        <v>3</v>
      </c>
      <c r="M122" s="84" t="str">
        <f t="shared" si="16"/>
        <v>ดีเยี่ยม</v>
      </c>
    </row>
    <row r="123" spans="1:13" ht="24" x14ac:dyDescent="0.55000000000000004">
      <c r="A123" s="152">
        <v>12</v>
      </c>
      <c r="B123" s="152" t="str">
        <v>15955</v>
      </c>
      <c r="C123" s="152" t="str">
        <v>ม.1/5</v>
      </c>
      <c r="D123" s="79" t="str">
        <v>เด็กชายพัศกร</v>
      </c>
      <c r="E123" s="79" t="str">
        <v>พาพลเพ็ญ</v>
      </c>
      <c r="F123" s="84">
        <f t="shared" si="13"/>
        <v>3</v>
      </c>
      <c r="G123" s="84">
        <f t="shared" si="13"/>
        <v>3</v>
      </c>
      <c r="H123" s="84">
        <f t="shared" si="13"/>
        <v>3</v>
      </c>
      <c r="I123" s="84">
        <f t="shared" si="13"/>
        <v>3</v>
      </c>
      <c r="J123" s="84">
        <f t="shared" si="13"/>
        <v>3</v>
      </c>
      <c r="K123" s="153">
        <f t="shared" si="14"/>
        <v>3</v>
      </c>
      <c r="L123" s="153">
        <f t="shared" si="15"/>
        <v>3</v>
      </c>
      <c r="M123" s="84" t="str">
        <f t="shared" si="16"/>
        <v>ดีเยี่ยม</v>
      </c>
    </row>
    <row r="124" spans="1:13" ht="24" x14ac:dyDescent="0.55000000000000004">
      <c r="A124" s="152">
        <v>13</v>
      </c>
      <c r="B124" s="152" t="str">
        <v>15956</v>
      </c>
      <c r="C124" s="152" t="str">
        <v>ม.1/5</v>
      </c>
      <c r="D124" s="79" t="str">
        <v>เด็กชายพีรวิชญ์</v>
      </c>
      <c r="E124" s="79" t="str">
        <v>ปุมสันเทียะ</v>
      </c>
      <c r="F124" s="84">
        <f t="shared" si="13"/>
        <v>3</v>
      </c>
      <c r="G124" s="84">
        <f t="shared" si="13"/>
        <v>3</v>
      </c>
      <c r="H124" s="84">
        <f t="shared" si="13"/>
        <v>3</v>
      </c>
      <c r="I124" s="84">
        <f t="shared" si="13"/>
        <v>3</v>
      </c>
      <c r="J124" s="84">
        <f t="shared" si="13"/>
        <v>3</v>
      </c>
      <c r="K124" s="153">
        <f t="shared" si="14"/>
        <v>3</v>
      </c>
      <c r="L124" s="153">
        <f t="shared" si="15"/>
        <v>3</v>
      </c>
      <c r="M124" s="84" t="str">
        <f t="shared" si="16"/>
        <v>ดีเยี่ยม</v>
      </c>
    </row>
    <row r="125" spans="1:13" ht="24" x14ac:dyDescent="0.55000000000000004">
      <c r="A125" s="152">
        <v>14</v>
      </c>
      <c r="B125" s="152" t="str">
        <v>15957</v>
      </c>
      <c r="C125" s="152" t="str">
        <v>ม.1/5</v>
      </c>
      <c r="D125" s="79" t="str">
        <v>เด็กชายรพีภัทร</v>
      </c>
      <c r="E125" s="79" t="str">
        <v>ภูชูธรรม</v>
      </c>
      <c r="F125" s="84">
        <f t="shared" si="13"/>
        <v>3</v>
      </c>
      <c r="G125" s="84">
        <f t="shared" si="13"/>
        <v>3</v>
      </c>
      <c r="H125" s="84">
        <f t="shared" si="13"/>
        <v>3</v>
      </c>
      <c r="I125" s="84">
        <f t="shared" si="13"/>
        <v>3</v>
      </c>
      <c r="J125" s="84">
        <f t="shared" si="13"/>
        <v>3</v>
      </c>
      <c r="K125" s="153">
        <f t="shared" si="14"/>
        <v>3</v>
      </c>
      <c r="L125" s="153">
        <f t="shared" si="15"/>
        <v>3</v>
      </c>
      <c r="M125" s="84" t="str">
        <f t="shared" si="16"/>
        <v>ดีเยี่ยม</v>
      </c>
    </row>
    <row r="126" spans="1:13" ht="24" x14ac:dyDescent="0.55000000000000004">
      <c r="A126" s="152">
        <v>15</v>
      </c>
      <c r="B126" s="152" t="str">
        <v>15958</v>
      </c>
      <c r="C126" s="152" t="str">
        <v>ม.1/5</v>
      </c>
      <c r="D126" s="79" t="str">
        <v>เด็กชายวรชิต</v>
      </c>
      <c r="E126" s="79" t="str">
        <v>ข้อสูงเนิน</v>
      </c>
      <c r="F126" s="84">
        <f t="shared" si="13"/>
        <v>3</v>
      </c>
      <c r="G126" s="84">
        <f t="shared" si="13"/>
        <v>3</v>
      </c>
      <c r="H126" s="84">
        <f t="shared" si="13"/>
        <v>3</v>
      </c>
      <c r="I126" s="84">
        <f t="shared" si="13"/>
        <v>3</v>
      </c>
      <c r="J126" s="84">
        <f t="shared" si="13"/>
        <v>3</v>
      </c>
      <c r="K126" s="153">
        <f t="shared" si="14"/>
        <v>3</v>
      </c>
      <c r="L126" s="153">
        <f t="shared" si="15"/>
        <v>3</v>
      </c>
      <c r="M126" s="84" t="str">
        <f t="shared" si="16"/>
        <v>ดีเยี่ยม</v>
      </c>
    </row>
    <row r="127" spans="1:13" ht="24" x14ac:dyDescent="0.55000000000000004">
      <c r="A127" s="152">
        <v>16</v>
      </c>
      <c r="B127" s="152" t="str">
        <v>15959</v>
      </c>
      <c r="C127" s="152" t="str">
        <v>ม.1/5</v>
      </c>
      <c r="D127" s="79" t="str">
        <v>เด็กชายวัชรากร</v>
      </c>
      <c r="E127" s="79" t="str">
        <v>จาบทะเล</v>
      </c>
      <c r="F127" s="84">
        <f t="shared" si="13"/>
        <v>3</v>
      </c>
      <c r="G127" s="84">
        <f t="shared" si="13"/>
        <v>3</v>
      </c>
      <c r="H127" s="84">
        <f t="shared" si="13"/>
        <v>3</v>
      </c>
      <c r="I127" s="84">
        <f t="shared" si="13"/>
        <v>3</v>
      </c>
      <c r="J127" s="84">
        <f t="shared" si="13"/>
        <v>3</v>
      </c>
      <c r="K127" s="153">
        <f t="shared" si="14"/>
        <v>3</v>
      </c>
      <c r="L127" s="153">
        <f t="shared" si="15"/>
        <v>3</v>
      </c>
      <c r="M127" s="84" t="str">
        <f t="shared" si="16"/>
        <v>ดีเยี่ยม</v>
      </c>
    </row>
    <row r="128" spans="1:13" ht="24" x14ac:dyDescent="0.55000000000000004">
      <c r="A128" s="152">
        <v>17</v>
      </c>
      <c r="B128" s="152" t="str">
        <v>15960</v>
      </c>
      <c r="C128" s="152" t="str">
        <v>ม.1/5</v>
      </c>
      <c r="D128" s="79" t="str">
        <v>เด็กชายวีรภัทร</v>
      </c>
      <c r="E128" s="79" t="str">
        <v>จักษุมาตร</v>
      </c>
      <c r="F128" s="84">
        <f t="shared" si="13"/>
        <v>3</v>
      </c>
      <c r="G128" s="84">
        <f t="shared" si="13"/>
        <v>3</v>
      </c>
      <c r="H128" s="84">
        <f t="shared" si="13"/>
        <v>3</v>
      </c>
      <c r="I128" s="84">
        <f t="shared" si="13"/>
        <v>3</v>
      </c>
      <c r="J128" s="84">
        <f t="shared" si="13"/>
        <v>3</v>
      </c>
      <c r="K128" s="153">
        <f t="shared" si="14"/>
        <v>3</v>
      </c>
      <c r="L128" s="153">
        <f t="shared" si="15"/>
        <v>3</v>
      </c>
      <c r="M128" s="84" t="str">
        <f t="shared" si="16"/>
        <v>ดีเยี่ยม</v>
      </c>
    </row>
    <row r="129" spans="1:13" ht="24" x14ac:dyDescent="0.55000000000000004">
      <c r="A129" s="152">
        <v>18</v>
      </c>
      <c r="B129" s="152" t="str">
        <v>15961</v>
      </c>
      <c r="C129" s="152" t="str">
        <v>ม.1/5</v>
      </c>
      <c r="D129" s="79" t="str">
        <v>เด็กชายศุกล</v>
      </c>
      <c r="E129" s="79" t="str">
        <v>เนียดพลกรัง</v>
      </c>
      <c r="F129" s="84">
        <f t="shared" si="13"/>
        <v>3</v>
      </c>
      <c r="G129" s="84">
        <f t="shared" si="13"/>
        <v>3</v>
      </c>
      <c r="H129" s="84">
        <f t="shared" si="13"/>
        <v>3</v>
      </c>
      <c r="I129" s="84">
        <f t="shared" si="13"/>
        <v>3</v>
      </c>
      <c r="J129" s="84">
        <f t="shared" si="13"/>
        <v>3</v>
      </c>
      <c r="K129" s="153">
        <f t="shared" si="14"/>
        <v>3</v>
      </c>
      <c r="L129" s="153">
        <f t="shared" si="15"/>
        <v>3</v>
      </c>
      <c r="M129" s="84" t="str">
        <f t="shared" si="16"/>
        <v>ดีเยี่ยม</v>
      </c>
    </row>
    <row r="130" spans="1:13" ht="24" x14ac:dyDescent="0.55000000000000004">
      <c r="A130" s="152">
        <v>19</v>
      </c>
      <c r="B130" s="152" t="str">
        <v>15962</v>
      </c>
      <c r="C130" s="152" t="str">
        <v>ม.1/5</v>
      </c>
      <c r="D130" s="79" t="str">
        <v>เด็กชายศุภณัฐ</v>
      </c>
      <c r="E130" s="79" t="str">
        <v>ด้วงสูงเนิน</v>
      </c>
      <c r="F130" s="84">
        <f t="shared" si="13"/>
        <v>3</v>
      </c>
      <c r="G130" s="84">
        <f t="shared" si="13"/>
        <v>3</v>
      </c>
      <c r="H130" s="84">
        <f t="shared" si="13"/>
        <v>3</v>
      </c>
      <c r="I130" s="84">
        <f t="shared" si="13"/>
        <v>3</v>
      </c>
      <c r="J130" s="84">
        <f t="shared" si="13"/>
        <v>3</v>
      </c>
      <c r="K130" s="153">
        <f t="shared" si="14"/>
        <v>3</v>
      </c>
      <c r="L130" s="153">
        <f t="shared" si="15"/>
        <v>3</v>
      </c>
      <c r="M130" s="84" t="str">
        <f t="shared" si="16"/>
        <v>ดีเยี่ยม</v>
      </c>
    </row>
    <row r="131" spans="1:13" ht="24" x14ac:dyDescent="0.55000000000000004">
      <c r="A131" s="152">
        <v>20</v>
      </c>
      <c r="B131" s="152" t="str">
        <v>15963</v>
      </c>
      <c r="C131" s="152" t="str">
        <v>ม.1/5</v>
      </c>
      <c r="D131" s="79" t="str">
        <v>เด็กชายอาคูกา เลีย มาร์ติน</v>
      </c>
      <c r="E131" s="79" t="str">
        <v>อานาโย</v>
      </c>
      <c r="F131" s="84">
        <f t="shared" si="13"/>
        <v>3</v>
      </c>
      <c r="G131" s="84">
        <f t="shared" si="13"/>
        <v>3</v>
      </c>
      <c r="H131" s="84">
        <f t="shared" si="13"/>
        <v>3</v>
      </c>
      <c r="I131" s="84">
        <f t="shared" si="13"/>
        <v>3</v>
      </c>
      <c r="J131" s="84">
        <f t="shared" si="13"/>
        <v>3</v>
      </c>
      <c r="K131" s="153">
        <f t="shared" si="14"/>
        <v>3</v>
      </c>
      <c r="L131" s="153">
        <f t="shared" si="15"/>
        <v>3</v>
      </c>
      <c r="M131" s="84" t="str">
        <f t="shared" si="16"/>
        <v>ดีเยี่ยม</v>
      </c>
    </row>
    <row r="132" spans="1:13" ht="24" x14ac:dyDescent="0.55000000000000004">
      <c r="A132" s="152">
        <v>21</v>
      </c>
      <c r="B132" s="152" t="str">
        <v>15974</v>
      </c>
      <c r="C132" s="152" t="str">
        <v>ม.1/5</v>
      </c>
      <c r="D132" s="79" t="str">
        <v>เด็กชายภัทรวัต</v>
      </c>
      <c r="E132" s="79" t="str">
        <v>ซำสันเทียะ</v>
      </c>
      <c r="F132" s="84">
        <f t="shared" si="13"/>
        <v>3</v>
      </c>
      <c r="G132" s="84">
        <f t="shared" si="13"/>
        <v>3</v>
      </c>
      <c r="H132" s="84">
        <f t="shared" si="13"/>
        <v>3</v>
      </c>
      <c r="I132" s="84">
        <f t="shared" si="13"/>
        <v>3</v>
      </c>
      <c r="J132" s="84">
        <f t="shared" si="13"/>
        <v>3</v>
      </c>
      <c r="K132" s="153">
        <f t="shared" si="14"/>
        <v>3</v>
      </c>
      <c r="L132" s="153">
        <f t="shared" si="15"/>
        <v>3</v>
      </c>
      <c r="M132" s="84" t="str">
        <f t="shared" si="16"/>
        <v>ดีเยี่ยม</v>
      </c>
    </row>
    <row r="133" spans="1:13" ht="24" x14ac:dyDescent="0.55000000000000004">
      <c r="A133" s="152">
        <v>22</v>
      </c>
      <c r="B133" s="152" t="str">
        <v>15975</v>
      </c>
      <c r="C133" s="152" t="str">
        <v>ม.1/5</v>
      </c>
      <c r="D133" s="79" t="str">
        <v>เด็กชายภาณุพงศ์</v>
      </c>
      <c r="E133" s="79" t="str">
        <v>เชตนุช</v>
      </c>
      <c r="F133" s="84">
        <f t="shared" si="13"/>
        <v>3</v>
      </c>
      <c r="G133" s="84">
        <f t="shared" si="13"/>
        <v>3</v>
      </c>
      <c r="H133" s="84">
        <f t="shared" si="13"/>
        <v>3</v>
      </c>
      <c r="I133" s="84">
        <f t="shared" si="13"/>
        <v>3</v>
      </c>
      <c r="J133" s="84">
        <f t="shared" si="13"/>
        <v>3</v>
      </c>
      <c r="K133" s="153">
        <f t="shared" si="14"/>
        <v>3</v>
      </c>
      <c r="L133" s="153">
        <f t="shared" si="15"/>
        <v>3</v>
      </c>
      <c r="M133" s="84" t="str">
        <f t="shared" si="16"/>
        <v>ดีเยี่ยม</v>
      </c>
    </row>
    <row r="134" spans="1:13" ht="24" x14ac:dyDescent="0.55000000000000004">
      <c r="A134" s="152">
        <v>23</v>
      </c>
      <c r="B134" s="152" t="str">
        <v>15964</v>
      </c>
      <c r="C134" s="152" t="str">
        <v>ม.1/5</v>
      </c>
      <c r="D134" s="79" t="str">
        <v>เด็กหญิงณัฐชยา</v>
      </c>
      <c r="E134" s="79" t="str">
        <v>ทรัพย์ประเสริฐ</v>
      </c>
      <c r="F134" s="84">
        <f t="shared" si="13"/>
        <v>3</v>
      </c>
      <c r="G134" s="84">
        <f t="shared" si="13"/>
        <v>3</v>
      </c>
      <c r="H134" s="84">
        <f t="shared" si="13"/>
        <v>3</v>
      </c>
      <c r="I134" s="84">
        <f t="shared" si="13"/>
        <v>3</v>
      </c>
      <c r="J134" s="84">
        <f t="shared" si="13"/>
        <v>3</v>
      </c>
      <c r="K134" s="153">
        <f t="shared" si="14"/>
        <v>3</v>
      </c>
      <c r="L134" s="153">
        <f t="shared" si="15"/>
        <v>3</v>
      </c>
      <c r="M134" s="84" t="str">
        <f t="shared" si="16"/>
        <v>ดีเยี่ยม</v>
      </c>
    </row>
    <row r="135" spans="1:13" ht="24" x14ac:dyDescent="0.55000000000000004">
      <c r="A135" s="152">
        <v>24</v>
      </c>
      <c r="B135" s="152" t="str">
        <v>15965</v>
      </c>
      <c r="C135" s="152" t="str">
        <v>ม.1/5</v>
      </c>
      <c r="D135" s="79" t="str">
        <v>เด็กหญิงณัฐชิชา</v>
      </c>
      <c r="E135" s="79" t="str">
        <v>เปรื่องสันเทียะ</v>
      </c>
      <c r="F135" s="84">
        <f t="shared" si="13"/>
        <v>3</v>
      </c>
      <c r="G135" s="84">
        <f t="shared" si="13"/>
        <v>3</v>
      </c>
      <c r="H135" s="84">
        <f t="shared" si="13"/>
        <v>3</v>
      </c>
      <c r="I135" s="84">
        <f t="shared" si="13"/>
        <v>3</v>
      </c>
      <c r="J135" s="84">
        <f t="shared" si="13"/>
        <v>3</v>
      </c>
      <c r="K135" s="153">
        <f t="shared" si="14"/>
        <v>3</v>
      </c>
      <c r="L135" s="153">
        <f t="shared" si="15"/>
        <v>3</v>
      </c>
      <c r="M135" s="84" t="str">
        <f t="shared" si="16"/>
        <v>ดีเยี่ยม</v>
      </c>
    </row>
    <row r="136" spans="1:13" ht="24" x14ac:dyDescent="0.55000000000000004">
      <c r="A136" s="152">
        <v>25</v>
      </c>
      <c r="B136" s="152" t="str">
        <v>15966</v>
      </c>
      <c r="C136" s="152" t="str">
        <v>ม.1/5</v>
      </c>
      <c r="D136" s="79" t="str">
        <v>เด็กหญิงดวงนภา</v>
      </c>
      <c r="E136" s="79" t="str">
        <v>ธงสันเทียะ</v>
      </c>
      <c r="F136" s="84">
        <f t="shared" si="13"/>
        <v>3</v>
      </c>
      <c r="G136" s="84">
        <f t="shared" si="13"/>
        <v>3</v>
      </c>
      <c r="H136" s="84">
        <f t="shared" si="13"/>
        <v>3</v>
      </c>
      <c r="I136" s="84">
        <f t="shared" si="13"/>
        <v>3</v>
      </c>
      <c r="J136" s="84">
        <f t="shared" si="13"/>
        <v>3</v>
      </c>
      <c r="K136" s="153">
        <f t="shared" si="14"/>
        <v>3</v>
      </c>
      <c r="L136" s="153">
        <f t="shared" si="15"/>
        <v>3</v>
      </c>
      <c r="M136" s="84" t="str">
        <f t="shared" si="16"/>
        <v>ดีเยี่ยม</v>
      </c>
    </row>
    <row r="137" spans="1:13" ht="24" x14ac:dyDescent="0.55000000000000004">
      <c r="A137" s="152">
        <v>26</v>
      </c>
      <c r="B137" s="152" t="str">
        <v>15967</v>
      </c>
      <c r="C137" s="152" t="str">
        <v>ม.1/5</v>
      </c>
      <c r="D137" s="79" t="str">
        <v>เด็กหญิงบุณณดา</v>
      </c>
      <c r="E137" s="79" t="str">
        <v>เปรื่องสันเทียะ</v>
      </c>
      <c r="F137" s="84">
        <f t="shared" si="13"/>
        <v>3</v>
      </c>
      <c r="G137" s="84">
        <f t="shared" si="13"/>
        <v>3</v>
      </c>
      <c r="H137" s="84">
        <f t="shared" si="13"/>
        <v>3</v>
      </c>
      <c r="I137" s="84">
        <f t="shared" si="13"/>
        <v>3</v>
      </c>
      <c r="J137" s="84">
        <f t="shared" si="13"/>
        <v>3</v>
      </c>
      <c r="K137" s="153">
        <f t="shared" si="14"/>
        <v>3</v>
      </c>
      <c r="L137" s="153">
        <f t="shared" si="15"/>
        <v>3</v>
      </c>
      <c r="M137" s="84" t="str">
        <f t="shared" si="16"/>
        <v>ดีเยี่ยม</v>
      </c>
    </row>
    <row r="138" spans="1:13" ht="24" x14ac:dyDescent="0.55000000000000004">
      <c r="A138" s="152">
        <v>27</v>
      </c>
      <c r="B138" s="152" t="str">
        <v>15968</v>
      </c>
      <c r="C138" s="152" t="str">
        <v>ม.1/5</v>
      </c>
      <c r="D138" s="79" t="str">
        <v>เด็กหญิงพัชรพร</v>
      </c>
      <c r="E138" s="79" t="str">
        <v>ต่วนสูงเนิน</v>
      </c>
      <c r="F138" s="84">
        <f t="shared" si="13"/>
        <v>3</v>
      </c>
      <c r="G138" s="84">
        <f t="shared" si="13"/>
        <v>3</v>
      </c>
      <c r="H138" s="84">
        <f t="shared" si="13"/>
        <v>3</v>
      </c>
      <c r="I138" s="84">
        <f t="shared" si="13"/>
        <v>3</v>
      </c>
      <c r="J138" s="84">
        <f t="shared" si="13"/>
        <v>3</v>
      </c>
      <c r="K138" s="153">
        <f t="shared" si="14"/>
        <v>3</v>
      </c>
      <c r="L138" s="153">
        <f t="shared" si="15"/>
        <v>3</v>
      </c>
      <c r="M138" s="84" t="str">
        <f t="shared" si="16"/>
        <v>ดีเยี่ยม</v>
      </c>
    </row>
    <row r="139" spans="1:13" ht="24" x14ac:dyDescent="0.55000000000000004">
      <c r="A139" s="152">
        <v>28</v>
      </c>
      <c r="B139" s="152" t="str">
        <v>15969</v>
      </c>
      <c r="C139" s="152" t="str">
        <v>ม.1/5</v>
      </c>
      <c r="D139" s="79" t="str">
        <v>เด็กหญิงภัทรพร</v>
      </c>
      <c r="E139" s="79" t="str">
        <v>ภูมิพัฒน์</v>
      </c>
      <c r="F139" s="84">
        <f t="shared" si="13"/>
        <v>3</v>
      </c>
      <c r="G139" s="84">
        <f t="shared" si="13"/>
        <v>3</v>
      </c>
      <c r="H139" s="84">
        <f t="shared" si="13"/>
        <v>3</v>
      </c>
      <c r="I139" s="84">
        <f t="shared" si="13"/>
        <v>3</v>
      </c>
      <c r="J139" s="84">
        <f t="shared" si="13"/>
        <v>3</v>
      </c>
      <c r="K139" s="153">
        <f t="shared" si="14"/>
        <v>3</v>
      </c>
      <c r="L139" s="153">
        <f t="shared" si="15"/>
        <v>3</v>
      </c>
      <c r="M139" s="84" t="str">
        <f t="shared" si="16"/>
        <v>ดีเยี่ยม</v>
      </c>
    </row>
    <row r="140" spans="1:13" ht="24" x14ac:dyDescent="0.55000000000000004">
      <c r="A140" s="152">
        <v>29</v>
      </c>
      <c r="B140" s="152" t="str">
        <v>15970</v>
      </c>
      <c r="C140" s="152" t="str">
        <v>ม.1/5</v>
      </c>
      <c r="D140" s="79" t="str">
        <v>เด็กหญิงภัทรวดี</v>
      </c>
      <c r="E140" s="79" t="str">
        <v>แป้นโคตร</v>
      </c>
      <c r="F140" s="84">
        <f t="shared" si="13"/>
        <v>3</v>
      </c>
      <c r="G140" s="84">
        <f t="shared" si="13"/>
        <v>3</v>
      </c>
      <c r="H140" s="84">
        <f t="shared" si="13"/>
        <v>3</v>
      </c>
      <c r="I140" s="84">
        <f t="shared" si="13"/>
        <v>3</v>
      </c>
      <c r="J140" s="84">
        <f t="shared" si="13"/>
        <v>3</v>
      </c>
      <c r="K140" s="153">
        <f t="shared" si="14"/>
        <v>3</v>
      </c>
      <c r="L140" s="153">
        <f t="shared" si="15"/>
        <v>3</v>
      </c>
      <c r="M140" s="84" t="str">
        <f t="shared" si="16"/>
        <v>ดีเยี่ยม</v>
      </c>
    </row>
    <row r="141" spans="1:13" ht="24" x14ac:dyDescent="0.55000000000000004">
      <c r="A141" s="152">
        <v>30</v>
      </c>
      <c r="B141" s="152" t="str">
        <v>15971</v>
      </c>
      <c r="C141" s="152" t="str">
        <v>ม.1/5</v>
      </c>
      <c r="D141" s="79" t="str">
        <v>เด็กหญิงมลทิชา</v>
      </c>
      <c r="E141" s="79" t="str">
        <v>รอสูงเนิน</v>
      </c>
      <c r="F141" s="84">
        <f t="shared" si="13"/>
        <v>3</v>
      </c>
      <c r="G141" s="84">
        <f t="shared" si="13"/>
        <v>3</v>
      </c>
      <c r="H141" s="84">
        <f t="shared" si="13"/>
        <v>3</v>
      </c>
      <c r="I141" s="84">
        <f t="shared" si="13"/>
        <v>3</v>
      </c>
      <c r="J141" s="84">
        <f t="shared" si="13"/>
        <v>3</v>
      </c>
      <c r="K141" s="153">
        <f t="shared" si="14"/>
        <v>3</v>
      </c>
      <c r="L141" s="153">
        <f t="shared" si="15"/>
        <v>3</v>
      </c>
      <c r="M141" s="84" t="str">
        <f t="shared" si="16"/>
        <v>ดีเยี่ยม</v>
      </c>
    </row>
    <row r="142" spans="1:13" ht="24" x14ac:dyDescent="0.55000000000000004">
      <c r="A142" s="152">
        <v>31</v>
      </c>
      <c r="B142" s="152" t="str">
        <v>15972</v>
      </c>
      <c r="C142" s="152" t="str">
        <v>ม.1/5</v>
      </c>
      <c r="D142" s="79" t="str">
        <v>เด็กหญิงสุพรรณษา</v>
      </c>
      <c r="E142" s="79" t="str">
        <v>ต้นน้ำอ้อย</v>
      </c>
      <c r="F142" s="84">
        <f t="shared" ref="F142:J167" si="17">IF($B142&lt;&gt;"",3,"")</f>
        <v>3</v>
      </c>
      <c r="G142" s="84">
        <f t="shared" si="17"/>
        <v>3</v>
      </c>
      <c r="H142" s="84">
        <f t="shared" si="17"/>
        <v>3</v>
      </c>
      <c r="I142" s="84">
        <f t="shared" si="17"/>
        <v>3</v>
      </c>
      <c r="J142" s="84">
        <f t="shared" si="17"/>
        <v>3</v>
      </c>
      <c r="K142" s="153">
        <f t="shared" si="14"/>
        <v>3</v>
      </c>
      <c r="L142" s="153">
        <f t="shared" si="15"/>
        <v>3</v>
      </c>
      <c r="M142" s="84" t="str">
        <f t="shared" si="16"/>
        <v>ดีเยี่ยม</v>
      </c>
    </row>
    <row r="143" spans="1:13" ht="24" x14ac:dyDescent="0.55000000000000004">
      <c r="A143" s="152">
        <v>32</v>
      </c>
      <c r="B143" s="152" t="str">
        <v>15973</v>
      </c>
      <c r="C143" s="152" t="str">
        <v>ม.1/5</v>
      </c>
      <c r="D143" s="79" t="str">
        <v>เด็กหญิงอารยา</v>
      </c>
      <c r="E143" s="79" t="str">
        <v>สุขสูงเนิน</v>
      </c>
      <c r="F143" s="84">
        <f t="shared" si="17"/>
        <v>3</v>
      </c>
      <c r="G143" s="84">
        <f t="shared" si="17"/>
        <v>3</v>
      </c>
      <c r="H143" s="84">
        <f t="shared" si="17"/>
        <v>3</v>
      </c>
      <c r="I143" s="84">
        <f t="shared" si="17"/>
        <v>3</v>
      </c>
      <c r="J143" s="84">
        <f t="shared" si="17"/>
        <v>3</v>
      </c>
      <c r="K143" s="153">
        <f t="shared" si="14"/>
        <v>3</v>
      </c>
      <c r="L143" s="153">
        <f t="shared" si="15"/>
        <v>3</v>
      </c>
      <c r="M143" s="84" t="str">
        <f t="shared" si="16"/>
        <v>ดีเยี่ยม</v>
      </c>
    </row>
    <row r="144" spans="1:13" ht="24" x14ac:dyDescent="0.55000000000000004">
      <c r="A144" s="152">
        <v>1</v>
      </c>
      <c r="B144" s="152" t="str">
        <v>15976</v>
      </c>
      <c r="C144" s="152" t="str">
        <v>ม.1/6</v>
      </c>
      <c r="D144" s="79" t="str">
        <v>เด็กชายเกียรติคุณ</v>
      </c>
      <c r="E144" s="79" t="str">
        <v>วงศ์กา</v>
      </c>
      <c r="F144" s="84">
        <f t="shared" si="17"/>
        <v>3</v>
      </c>
      <c r="G144" s="84">
        <f t="shared" si="17"/>
        <v>3</v>
      </c>
      <c r="H144" s="84">
        <f t="shared" si="17"/>
        <v>3</v>
      </c>
      <c r="I144" s="84">
        <f t="shared" si="17"/>
        <v>3</v>
      </c>
      <c r="J144" s="84">
        <f t="shared" si="17"/>
        <v>3</v>
      </c>
      <c r="K144" s="153">
        <f t="shared" si="14"/>
        <v>3</v>
      </c>
      <c r="L144" s="153">
        <f t="shared" si="15"/>
        <v>3</v>
      </c>
      <c r="M144" s="84" t="str">
        <f t="shared" si="16"/>
        <v>ดีเยี่ยม</v>
      </c>
    </row>
    <row r="145" spans="1:13" ht="24" x14ac:dyDescent="0.55000000000000004">
      <c r="A145" s="152">
        <v>2</v>
      </c>
      <c r="B145" s="152" t="str">
        <v>15977</v>
      </c>
      <c r="C145" s="152" t="str">
        <v>ม.1/6</v>
      </c>
      <c r="D145" s="79" t="str">
        <v>เด็กชายคุณัชญ์</v>
      </c>
      <c r="E145" s="79" t="str">
        <v>สิมรัมย์</v>
      </c>
      <c r="F145" s="84">
        <f t="shared" si="17"/>
        <v>3</v>
      </c>
      <c r="G145" s="84">
        <f t="shared" si="17"/>
        <v>3</v>
      </c>
      <c r="H145" s="84">
        <f t="shared" si="17"/>
        <v>3</v>
      </c>
      <c r="I145" s="84">
        <f t="shared" si="17"/>
        <v>3</v>
      </c>
      <c r="J145" s="84">
        <f t="shared" si="17"/>
        <v>3</v>
      </c>
      <c r="K145" s="153">
        <f t="shared" si="14"/>
        <v>3</v>
      </c>
      <c r="L145" s="153">
        <f t="shared" si="15"/>
        <v>3</v>
      </c>
      <c r="M145" s="84" t="str">
        <f t="shared" si="16"/>
        <v>ดีเยี่ยม</v>
      </c>
    </row>
    <row r="146" spans="1:13" ht="24" x14ac:dyDescent="0.55000000000000004">
      <c r="A146" s="152">
        <v>3</v>
      </c>
      <c r="B146" s="152" t="str">
        <v>15978</v>
      </c>
      <c r="C146" s="152" t="str">
        <v>ม.1/6</v>
      </c>
      <c r="D146" s="79" t="str">
        <v>เด็กชายชยากูร</v>
      </c>
      <c r="E146" s="79" t="str">
        <v>ชรารัตน์</v>
      </c>
      <c r="F146" s="84">
        <f t="shared" si="17"/>
        <v>3</v>
      </c>
      <c r="G146" s="84">
        <f t="shared" si="17"/>
        <v>3</v>
      </c>
      <c r="H146" s="84">
        <f t="shared" si="17"/>
        <v>3</v>
      </c>
      <c r="I146" s="84">
        <f t="shared" si="17"/>
        <v>3</v>
      </c>
      <c r="J146" s="84">
        <f t="shared" si="17"/>
        <v>3</v>
      </c>
      <c r="K146" s="153">
        <f t="shared" si="14"/>
        <v>3</v>
      </c>
      <c r="L146" s="153">
        <f t="shared" si="15"/>
        <v>3</v>
      </c>
      <c r="M146" s="84" t="str">
        <f t="shared" si="16"/>
        <v>ดีเยี่ยม</v>
      </c>
    </row>
    <row r="147" spans="1:13" ht="24" x14ac:dyDescent="0.55000000000000004">
      <c r="A147" s="152">
        <v>4</v>
      </c>
      <c r="B147" s="152" t="str">
        <v>15979</v>
      </c>
      <c r="C147" s="152" t="str">
        <v>ม.1/6</v>
      </c>
      <c r="D147" s="79" t="str">
        <v>เด็กชายชัยภัทร</v>
      </c>
      <c r="E147" s="79" t="str">
        <v>โพธิศรี</v>
      </c>
      <c r="F147" s="84">
        <f t="shared" si="17"/>
        <v>3</v>
      </c>
      <c r="G147" s="84">
        <f t="shared" si="17"/>
        <v>3</v>
      </c>
      <c r="H147" s="84">
        <f t="shared" si="17"/>
        <v>3</v>
      </c>
      <c r="I147" s="84">
        <f t="shared" si="17"/>
        <v>3</v>
      </c>
      <c r="J147" s="84">
        <f t="shared" si="17"/>
        <v>3</v>
      </c>
      <c r="K147" s="153">
        <f t="shared" si="14"/>
        <v>3</v>
      </c>
      <c r="L147" s="153">
        <f t="shared" si="15"/>
        <v>3</v>
      </c>
      <c r="M147" s="84" t="str">
        <f t="shared" si="16"/>
        <v>ดีเยี่ยม</v>
      </c>
    </row>
    <row r="148" spans="1:13" ht="24" x14ac:dyDescent="0.55000000000000004">
      <c r="A148" s="152">
        <v>5</v>
      </c>
      <c r="B148" s="152" t="str">
        <v>15980</v>
      </c>
      <c r="C148" s="152" t="str">
        <v>ม.1/6</v>
      </c>
      <c r="D148" s="79" t="str">
        <v>เด็กชายฐิติกร</v>
      </c>
      <c r="E148" s="79" t="str">
        <v>ศรีลากูล</v>
      </c>
      <c r="F148" s="84">
        <f t="shared" si="17"/>
        <v>3</v>
      </c>
      <c r="G148" s="84">
        <f t="shared" si="17"/>
        <v>3</v>
      </c>
      <c r="H148" s="84">
        <f t="shared" si="17"/>
        <v>3</v>
      </c>
      <c r="I148" s="84">
        <f t="shared" si="17"/>
        <v>3</v>
      </c>
      <c r="J148" s="84">
        <f t="shared" si="17"/>
        <v>3</v>
      </c>
      <c r="K148" s="153">
        <f t="shared" si="14"/>
        <v>3</v>
      </c>
      <c r="L148" s="153">
        <f t="shared" si="15"/>
        <v>3</v>
      </c>
      <c r="M148" s="84" t="str">
        <f t="shared" si="16"/>
        <v>ดีเยี่ยม</v>
      </c>
    </row>
    <row r="149" spans="1:13" ht="24" x14ac:dyDescent="0.55000000000000004">
      <c r="A149" s="152">
        <v>6</v>
      </c>
      <c r="B149" s="152" t="str">
        <v>15981</v>
      </c>
      <c r="C149" s="152" t="str">
        <v>ม.1/6</v>
      </c>
      <c r="D149" s="79" t="str">
        <v>เด็กชายธนโชติ</v>
      </c>
      <c r="E149" s="79" t="str">
        <v>เอี่ยมสูงเนิน</v>
      </c>
      <c r="F149" s="84">
        <f t="shared" si="17"/>
        <v>3</v>
      </c>
      <c r="G149" s="84">
        <f t="shared" si="17"/>
        <v>3</v>
      </c>
      <c r="H149" s="84">
        <f t="shared" si="17"/>
        <v>3</v>
      </c>
      <c r="I149" s="84">
        <f t="shared" si="17"/>
        <v>3</v>
      </c>
      <c r="J149" s="84">
        <f t="shared" si="17"/>
        <v>3</v>
      </c>
      <c r="K149" s="153">
        <f t="shared" si="14"/>
        <v>3</v>
      </c>
      <c r="L149" s="153">
        <f t="shared" si="15"/>
        <v>3</v>
      </c>
      <c r="M149" s="84" t="str">
        <f t="shared" si="16"/>
        <v>ดีเยี่ยม</v>
      </c>
    </row>
    <row r="150" spans="1:13" ht="24" x14ac:dyDescent="0.55000000000000004">
      <c r="A150" s="152">
        <v>7</v>
      </c>
      <c r="B150" s="152" t="str">
        <v>15982</v>
      </c>
      <c r="C150" s="152" t="str">
        <v>ม.1/6</v>
      </c>
      <c r="D150" s="79" t="str">
        <v>เด็กชายธันวา</v>
      </c>
      <c r="E150" s="79" t="str">
        <v>ถ่ายสูงเนิน</v>
      </c>
      <c r="F150" s="84">
        <f t="shared" si="17"/>
        <v>3</v>
      </c>
      <c r="G150" s="84">
        <f t="shared" si="17"/>
        <v>3</v>
      </c>
      <c r="H150" s="84">
        <f t="shared" si="17"/>
        <v>3</v>
      </c>
      <c r="I150" s="84">
        <f t="shared" si="17"/>
        <v>3</v>
      </c>
      <c r="J150" s="84">
        <f t="shared" si="17"/>
        <v>3</v>
      </c>
      <c r="K150" s="153">
        <f t="shared" si="14"/>
        <v>3</v>
      </c>
      <c r="L150" s="153">
        <f t="shared" si="15"/>
        <v>3</v>
      </c>
      <c r="M150" s="84" t="str">
        <f t="shared" si="16"/>
        <v>ดีเยี่ยม</v>
      </c>
    </row>
    <row r="151" spans="1:13" ht="24" x14ac:dyDescent="0.55000000000000004">
      <c r="A151" s="152">
        <v>8</v>
      </c>
      <c r="B151" s="152" t="str">
        <v>15983</v>
      </c>
      <c r="C151" s="152" t="str">
        <v>ม.1/6</v>
      </c>
      <c r="D151" s="79" t="str">
        <v>เด็กชายภัคพล</v>
      </c>
      <c r="E151" s="79" t="str">
        <v>ธรรมบุตร์</v>
      </c>
      <c r="F151" s="84">
        <f t="shared" si="17"/>
        <v>3</v>
      </c>
      <c r="G151" s="84">
        <f t="shared" si="17"/>
        <v>3</v>
      </c>
      <c r="H151" s="84">
        <f t="shared" si="17"/>
        <v>3</v>
      </c>
      <c r="I151" s="84">
        <f t="shared" si="17"/>
        <v>3</v>
      </c>
      <c r="J151" s="84">
        <f t="shared" si="17"/>
        <v>3</v>
      </c>
      <c r="K151" s="153">
        <f t="shared" si="14"/>
        <v>3</v>
      </c>
      <c r="L151" s="153">
        <f t="shared" si="15"/>
        <v>3</v>
      </c>
      <c r="M151" s="84" t="str">
        <f t="shared" si="16"/>
        <v>ดีเยี่ยม</v>
      </c>
    </row>
    <row r="152" spans="1:13" ht="24" x14ac:dyDescent="0.55000000000000004">
      <c r="A152" s="152">
        <v>9</v>
      </c>
      <c r="B152" s="152" t="str">
        <v>15984</v>
      </c>
      <c r="C152" s="152" t="str">
        <v>ม.1/6</v>
      </c>
      <c r="D152" s="79" t="str">
        <v>เด็กชายมัทธิว</v>
      </c>
      <c r="E152" s="79" t="str">
        <v>มิสรา</v>
      </c>
      <c r="F152" s="84">
        <f t="shared" si="17"/>
        <v>3</v>
      </c>
      <c r="G152" s="84">
        <f t="shared" si="17"/>
        <v>3</v>
      </c>
      <c r="H152" s="84">
        <f t="shared" si="17"/>
        <v>3</v>
      </c>
      <c r="I152" s="84">
        <f t="shared" si="17"/>
        <v>3</v>
      </c>
      <c r="J152" s="84">
        <f t="shared" si="17"/>
        <v>3</v>
      </c>
      <c r="K152" s="153">
        <f t="shared" si="14"/>
        <v>3</v>
      </c>
      <c r="L152" s="153">
        <f t="shared" si="15"/>
        <v>3</v>
      </c>
      <c r="M152" s="84" t="str">
        <f t="shared" si="16"/>
        <v>ดีเยี่ยม</v>
      </c>
    </row>
    <row r="153" spans="1:13" ht="24" x14ac:dyDescent="0.55000000000000004">
      <c r="A153" s="152">
        <v>10</v>
      </c>
      <c r="B153" s="152" t="str">
        <v>15985</v>
      </c>
      <c r="C153" s="152" t="str">
        <v>ม.1/6</v>
      </c>
      <c r="D153" s="79" t="str">
        <v>เด็กชายรฐนนท์</v>
      </c>
      <c r="E153" s="79" t="str">
        <v>อ้นสมุทร</v>
      </c>
      <c r="F153" s="84">
        <f t="shared" si="17"/>
        <v>3</v>
      </c>
      <c r="G153" s="84">
        <f t="shared" si="17"/>
        <v>3</v>
      </c>
      <c r="H153" s="84">
        <f t="shared" si="17"/>
        <v>3</v>
      </c>
      <c r="I153" s="84">
        <f t="shared" si="17"/>
        <v>3</v>
      </c>
      <c r="J153" s="84">
        <f t="shared" si="17"/>
        <v>3</v>
      </c>
      <c r="K153" s="153">
        <f t="shared" si="14"/>
        <v>3</v>
      </c>
      <c r="L153" s="153">
        <f t="shared" si="15"/>
        <v>3</v>
      </c>
      <c r="M153" s="84" t="str">
        <f t="shared" si="16"/>
        <v>ดีเยี่ยม</v>
      </c>
    </row>
    <row r="154" spans="1:13" ht="24" x14ac:dyDescent="0.55000000000000004">
      <c r="A154" s="152">
        <v>11</v>
      </c>
      <c r="B154" s="152" t="str">
        <v>15986</v>
      </c>
      <c r="C154" s="152" t="str">
        <v>ม.1/6</v>
      </c>
      <c r="D154" s="79" t="str">
        <v>เด็กชายวรวุฒิ</v>
      </c>
      <c r="E154" s="79" t="str">
        <v>รักษ์สูงเนิน</v>
      </c>
      <c r="F154" s="84">
        <f t="shared" si="17"/>
        <v>3</v>
      </c>
      <c r="G154" s="84">
        <f t="shared" si="17"/>
        <v>3</v>
      </c>
      <c r="H154" s="84">
        <f t="shared" si="17"/>
        <v>3</v>
      </c>
      <c r="I154" s="84">
        <f t="shared" si="17"/>
        <v>3</v>
      </c>
      <c r="J154" s="84">
        <f t="shared" si="17"/>
        <v>3</v>
      </c>
      <c r="K154" s="153">
        <f t="shared" si="14"/>
        <v>3</v>
      </c>
      <c r="L154" s="153">
        <f t="shared" si="15"/>
        <v>3</v>
      </c>
      <c r="M154" s="84" t="str">
        <f t="shared" si="16"/>
        <v>ดีเยี่ยม</v>
      </c>
    </row>
    <row r="155" spans="1:13" ht="24" x14ac:dyDescent="0.55000000000000004">
      <c r="A155" s="152">
        <v>12</v>
      </c>
      <c r="B155" s="152" t="str">
        <v>15987</v>
      </c>
      <c r="C155" s="152" t="str">
        <v>ม.1/6</v>
      </c>
      <c r="D155" s="79" t="str">
        <v>เด็กชายศุกลวัฒน์</v>
      </c>
      <c r="E155" s="79" t="str">
        <v>กวดสันเทียะ</v>
      </c>
      <c r="F155" s="84">
        <f t="shared" si="17"/>
        <v>3</v>
      </c>
      <c r="G155" s="84">
        <f t="shared" si="17"/>
        <v>3</v>
      </c>
      <c r="H155" s="84">
        <f t="shared" si="17"/>
        <v>3</v>
      </c>
      <c r="I155" s="84">
        <f t="shared" si="17"/>
        <v>3</v>
      </c>
      <c r="J155" s="84">
        <f t="shared" si="17"/>
        <v>3</v>
      </c>
      <c r="K155" s="153">
        <f t="shared" si="14"/>
        <v>3</v>
      </c>
      <c r="L155" s="153">
        <f t="shared" si="15"/>
        <v>3</v>
      </c>
      <c r="M155" s="84" t="str">
        <f t="shared" si="16"/>
        <v>ดีเยี่ยม</v>
      </c>
    </row>
    <row r="156" spans="1:13" ht="24" x14ac:dyDescent="0.55000000000000004">
      <c r="A156" s="152">
        <v>13</v>
      </c>
      <c r="B156" s="152" t="str">
        <v>15988</v>
      </c>
      <c r="C156" s="152" t="str">
        <v>ม.1/6</v>
      </c>
      <c r="D156" s="79" t="str">
        <v>เด็กชายเศรษฐศาสตร์</v>
      </c>
      <c r="E156" s="79" t="str">
        <v>เผ่าพงษ์</v>
      </c>
      <c r="F156" s="84">
        <f t="shared" si="17"/>
        <v>3</v>
      </c>
      <c r="G156" s="84">
        <f t="shared" si="17"/>
        <v>3</v>
      </c>
      <c r="H156" s="84">
        <f t="shared" si="17"/>
        <v>3</v>
      </c>
      <c r="I156" s="84">
        <f t="shared" si="17"/>
        <v>3</v>
      </c>
      <c r="J156" s="84">
        <f t="shared" si="17"/>
        <v>3</v>
      </c>
      <c r="K156" s="153">
        <f t="shared" si="14"/>
        <v>3</v>
      </c>
      <c r="L156" s="153">
        <f t="shared" si="15"/>
        <v>3</v>
      </c>
      <c r="M156" s="84" t="str">
        <f t="shared" si="16"/>
        <v>ดีเยี่ยม</v>
      </c>
    </row>
    <row r="157" spans="1:13" ht="24" x14ac:dyDescent="0.55000000000000004">
      <c r="A157" s="152">
        <v>14</v>
      </c>
      <c r="B157" s="152" t="str">
        <v>15989</v>
      </c>
      <c r="C157" s="152" t="str">
        <v>ม.1/6</v>
      </c>
      <c r="D157" s="79" t="str">
        <v>เด็กชายสินชัน</v>
      </c>
      <c r="E157" s="79" t="str">
        <v>ศรีสูงเนิน</v>
      </c>
      <c r="F157" s="84">
        <f t="shared" si="17"/>
        <v>3</v>
      </c>
      <c r="G157" s="84">
        <f t="shared" si="17"/>
        <v>3</v>
      </c>
      <c r="H157" s="84">
        <f t="shared" si="17"/>
        <v>3</v>
      </c>
      <c r="I157" s="84">
        <f t="shared" si="17"/>
        <v>3</v>
      </c>
      <c r="J157" s="84">
        <f t="shared" si="17"/>
        <v>3</v>
      </c>
      <c r="K157" s="153">
        <f t="shared" si="14"/>
        <v>3</v>
      </c>
      <c r="L157" s="153">
        <f t="shared" si="15"/>
        <v>3</v>
      </c>
      <c r="M157" s="84" t="str">
        <f t="shared" si="16"/>
        <v>ดีเยี่ยม</v>
      </c>
    </row>
    <row r="158" spans="1:13" ht="24" x14ac:dyDescent="0.55000000000000004">
      <c r="A158" s="152">
        <v>15</v>
      </c>
      <c r="B158" s="152" t="str">
        <v>15990</v>
      </c>
      <c r="C158" s="152" t="str">
        <v>ม.1/6</v>
      </c>
      <c r="D158" s="79" t="str">
        <v>เด็กชายสุทธิพงศ์</v>
      </c>
      <c r="E158" s="79" t="str">
        <v>เบียบสันเทียะ</v>
      </c>
      <c r="F158" s="84">
        <f t="shared" si="17"/>
        <v>3</v>
      </c>
      <c r="G158" s="84">
        <f t="shared" si="17"/>
        <v>3</v>
      </c>
      <c r="H158" s="84">
        <f t="shared" si="17"/>
        <v>3</v>
      </c>
      <c r="I158" s="84">
        <f t="shared" si="17"/>
        <v>3</v>
      </c>
      <c r="J158" s="84">
        <f t="shared" si="17"/>
        <v>3</v>
      </c>
      <c r="K158" s="153">
        <f t="shared" si="14"/>
        <v>3</v>
      </c>
      <c r="L158" s="153">
        <f t="shared" si="15"/>
        <v>3</v>
      </c>
      <c r="M158" s="84" t="str">
        <f t="shared" si="16"/>
        <v>ดีเยี่ยม</v>
      </c>
    </row>
    <row r="159" spans="1:13" ht="24" x14ac:dyDescent="0.55000000000000004">
      <c r="A159" s="152">
        <v>16</v>
      </c>
      <c r="B159" s="152" t="str">
        <v>15991</v>
      </c>
      <c r="C159" s="152" t="str">
        <v>ม.1/6</v>
      </c>
      <c r="D159" s="79" t="str">
        <v>เด็กชายอธิวัฒน์</v>
      </c>
      <c r="E159" s="79" t="str">
        <v>วะรังศรี</v>
      </c>
      <c r="F159" s="84">
        <f t="shared" si="17"/>
        <v>3</v>
      </c>
      <c r="G159" s="84">
        <f t="shared" si="17"/>
        <v>3</v>
      </c>
      <c r="H159" s="84">
        <f t="shared" si="17"/>
        <v>3</v>
      </c>
      <c r="I159" s="84">
        <f t="shared" si="17"/>
        <v>3</v>
      </c>
      <c r="J159" s="84">
        <f t="shared" si="17"/>
        <v>3</v>
      </c>
      <c r="K159" s="153">
        <f t="shared" si="14"/>
        <v>3</v>
      </c>
      <c r="L159" s="153">
        <f t="shared" si="15"/>
        <v>3</v>
      </c>
      <c r="M159" s="84" t="str">
        <f t="shared" si="16"/>
        <v>ดีเยี่ยม</v>
      </c>
    </row>
    <row r="160" spans="1:13" ht="24" x14ac:dyDescent="0.55000000000000004">
      <c r="A160" s="152">
        <v>17</v>
      </c>
      <c r="B160" s="152" t="str">
        <v>15992</v>
      </c>
      <c r="C160" s="152" t="str">
        <v>ม.1/6</v>
      </c>
      <c r="D160" s="79" t="str">
        <v>เด็กชายอนุชา</v>
      </c>
      <c r="E160" s="79" t="str">
        <v>พิมพา</v>
      </c>
      <c r="F160" s="84">
        <f t="shared" si="17"/>
        <v>3</v>
      </c>
      <c r="G160" s="84">
        <f t="shared" si="17"/>
        <v>3</v>
      </c>
      <c r="H160" s="84">
        <f t="shared" si="17"/>
        <v>3</v>
      </c>
      <c r="I160" s="84">
        <f t="shared" si="17"/>
        <v>3</v>
      </c>
      <c r="J160" s="84">
        <f t="shared" si="17"/>
        <v>3</v>
      </c>
      <c r="K160" s="153">
        <f t="shared" si="14"/>
        <v>3</v>
      </c>
      <c r="L160" s="153">
        <f t="shared" si="15"/>
        <v>3</v>
      </c>
      <c r="M160" s="84" t="str">
        <f t="shared" si="16"/>
        <v>ดีเยี่ยม</v>
      </c>
    </row>
    <row r="161" spans="1:13" ht="24" x14ac:dyDescent="0.55000000000000004">
      <c r="A161" s="152">
        <v>18</v>
      </c>
      <c r="B161" s="152" t="str">
        <v>15993</v>
      </c>
      <c r="C161" s="152" t="str">
        <v>ม.1/6</v>
      </c>
      <c r="D161" s="79" t="str">
        <v>เด็กชายอิทธิฤทธิ์</v>
      </c>
      <c r="E161" s="79" t="str">
        <v>โสมวิเศษ</v>
      </c>
      <c r="F161" s="84">
        <f t="shared" si="17"/>
        <v>3</v>
      </c>
      <c r="G161" s="84">
        <f t="shared" si="17"/>
        <v>3</v>
      </c>
      <c r="H161" s="84">
        <f t="shared" si="17"/>
        <v>3</v>
      </c>
      <c r="I161" s="84">
        <f t="shared" si="17"/>
        <v>3</v>
      </c>
      <c r="J161" s="84">
        <f t="shared" si="17"/>
        <v>3</v>
      </c>
      <c r="K161" s="153">
        <f t="shared" si="14"/>
        <v>3</v>
      </c>
      <c r="L161" s="153">
        <f t="shared" si="15"/>
        <v>3</v>
      </c>
      <c r="M161" s="84" t="str">
        <f t="shared" si="16"/>
        <v>ดีเยี่ยม</v>
      </c>
    </row>
    <row r="162" spans="1:13" ht="24" x14ac:dyDescent="0.55000000000000004">
      <c r="A162" s="152">
        <v>19</v>
      </c>
      <c r="B162" s="152" t="str">
        <v>15994</v>
      </c>
      <c r="C162" s="152" t="str">
        <v>ม.1/6</v>
      </c>
      <c r="D162" s="79" t="str">
        <v>เด็กหญิงกัญญาภัค</v>
      </c>
      <c r="E162" s="79" t="str">
        <v>สุดโต</v>
      </c>
      <c r="F162" s="84">
        <f t="shared" si="17"/>
        <v>3</v>
      </c>
      <c r="G162" s="84">
        <f t="shared" si="17"/>
        <v>3</v>
      </c>
      <c r="H162" s="84">
        <f t="shared" si="17"/>
        <v>3</v>
      </c>
      <c r="I162" s="84">
        <f t="shared" si="17"/>
        <v>3</v>
      </c>
      <c r="J162" s="84">
        <f t="shared" si="17"/>
        <v>3</v>
      </c>
      <c r="K162" s="153">
        <f t="shared" si="14"/>
        <v>3</v>
      </c>
      <c r="L162" s="153">
        <f t="shared" si="15"/>
        <v>3</v>
      </c>
      <c r="M162" s="84" t="str">
        <f t="shared" si="16"/>
        <v>ดีเยี่ยม</v>
      </c>
    </row>
    <row r="163" spans="1:13" ht="24" x14ac:dyDescent="0.55000000000000004">
      <c r="A163" s="152">
        <v>20</v>
      </c>
      <c r="B163" s="152" t="str">
        <v>15995</v>
      </c>
      <c r="C163" s="152" t="str">
        <v>ม.1/6</v>
      </c>
      <c r="D163" s="79" t="str">
        <v>เด็กหญิงจิณัฐตา</v>
      </c>
      <c r="E163" s="79" t="str">
        <v>ธงสันเทียะ</v>
      </c>
      <c r="F163" s="84">
        <f t="shared" si="17"/>
        <v>3</v>
      </c>
      <c r="G163" s="84">
        <f t="shared" si="17"/>
        <v>3</v>
      </c>
      <c r="H163" s="84">
        <f t="shared" si="17"/>
        <v>3</v>
      </c>
      <c r="I163" s="84">
        <f t="shared" si="17"/>
        <v>3</v>
      </c>
      <c r="J163" s="84">
        <f t="shared" si="17"/>
        <v>3</v>
      </c>
      <c r="K163" s="153">
        <f t="shared" si="14"/>
        <v>3</v>
      </c>
      <c r="L163" s="153">
        <f t="shared" si="15"/>
        <v>3</v>
      </c>
      <c r="M163" s="84" t="str">
        <f t="shared" si="16"/>
        <v>ดีเยี่ยม</v>
      </c>
    </row>
    <row r="164" spans="1:13" ht="24" x14ac:dyDescent="0.55000000000000004">
      <c r="A164" s="152">
        <v>21</v>
      </c>
      <c r="B164" s="152" t="str">
        <v>15996</v>
      </c>
      <c r="C164" s="152" t="str">
        <v>ม.1/6</v>
      </c>
      <c r="D164" s="79" t="str">
        <v>เด็กหญิงณัชชา</v>
      </c>
      <c r="E164" s="79" t="str">
        <v>มาลากุลต๊ะ</v>
      </c>
      <c r="F164" s="84">
        <f t="shared" si="17"/>
        <v>3</v>
      </c>
      <c r="G164" s="84">
        <f t="shared" si="17"/>
        <v>3</v>
      </c>
      <c r="H164" s="84">
        <f t="shared" si="17"/>
        <v>3</v>
      </c>
      <c r="I164" s="84">
        <f t="shared" si="17"/>
        <v>3</v>
      </c>
      <c r="J164" s="84">
        <f t="shared" si="17"/>
        <v>3</v>
      </c>
      <c r="K164" s="153">
        <f t="shared" si="14"/>
        <v>3</v>
      </c>
      <c r="L164" s="153">
        <f t="shared" si="15"/>
        <v>3</v>
      </c>
      <c r="M164" s="84" t="str">
        <f t="shared" si="16"/>
        <v>ดีเยี่ยม</v>
      </c>
    </row>
    <row r="165" spans="1:13" ht="24" x14ac:dyDescent="0.55000000000000004">
      <c r="A165" s="152">
        <v>22</v>
      </c>
      <c r="B165" s="152" t="str">
        <v>15997</v>
      </c>
      <c r="C165" s="152" t="str">
        <v>ม.1/6</v>
      </c>
      <c r="D165" s="79" t="str">
        <v>เด็กหญิงธิชานันท์</v>
      </c>
      <c r="E165" s="79" t="str">
        <v>งามการ</v>
      </c>
      <c r="F165" s="84">
        <f t="shared" si="17"/>
        <v>3</v>
      </c>
      <c r="G165" s="84">
        <f t="shared" si="17"/>
        <v>3</v>
      </c>
      <c r="H165" s="84">
        <f t="shared" si="17"/>
        <v>3</v>
      </c>
      <c r="I165" s="84">
        <f t="shared" si="17"/>
        <v>3</v>
      </c>
      <c r="J165" s="84">
        <f t="shared" si="17"/>
        <v>3</v>
      </c>
      <c r="K165" s="153">
        <f t="shared" si="14"/>
        <v>3</v>
      </c>
      <c r="L165" s="153">
        <f t="shared" si="15"/>
        <v>3</v>
      </c>
      <c r="M165" s="84" t="str">
        <f t="shared" si="16"/>
        <v>ดีเยี่ยม</v>
      </c>
    </row>
    <row r="166" spans="1:13" ht="24" x14ac:dyDescent="0.55000000000000004">
      <c r="A166" s="152">
        <v>23</v>
      </c>
      <c r="B166" s="152" t="str">
        <v>15998</v>
      </c>
      <c r="C166" s="152" t="str">
        <v>ม.1/6</v>
      </c>
      <c r="D166" s="79" t="str">
        <v>เด็กหญิงนรินพร</v>
      </c>
      <c r="E166" s="79" t="str">
        <v>แซ่โง้ว</v>
      </c>
      <c r="F166" s="84">
        <f t="shared" si="17"/>
        <v>3</v>
      </c>
      <c r="G166" s="84">
        <f t="shared" si="17"/>
        <v>3</v>
      </c>
      <c r="H166" s="84">
        <f t="shared" si="17"/>
        <v>3</v>
      </c>
      <c r="I166" s="84">
        <f t="shared" si="17"/>
        <v>3</v>
      </c>
      <c r="J166" s="84">
        <f t="shared" si="17"/>
        <v>3</v>
      </c>
      <c r="K166" s="153">
        <f t="shared" si="14"/>
        <v>3</v>
      </c>
      <c r="L166" s="153">
        <f t="shared" si="15"/>
        <v>3</v>
      </c>
      <c r="M166" s="84" t="str">
        <f t="shared" si="16"/>
        <v>ดีเยี่ยม</v>
      </c>
    </row>
    <row r="167" spans="1:13" ht="24" x14ac:dyDescent="0.55000000000000004">
      <c r="A167" s="152">
        <v>24</v>
      </c>
      <c r="B167" s="152" t="str">
        <v>15999</v>
      </c>
      <c r="C167" s="152" t="str">
        <v>ม.1/6</v>
      </c>
      <c r="D167" s="79" t="str">
        <v>เด็กหญิงนิภาพร</v>
      </c>
      <c r="E167" s="79" t="str">
        <v>สัตยณรงค์กรณ์</v>
      </c>
      <c r="F167" s="84">
        <f t="shared" si="17"/>
        <v>3</v>
      </c>
      <c r="G167" s="84">
        <f t="shared" si="17"/>
        <v>3</v>
      </c>
      <c r="H167" s="84">
        <f t="shared" si="17"/>
        <v>3</v>
      </c>
      <c r="I167" s="84">
        <f t="shared" si="17"/>
        <v>3</v>
      </c>
      <c r="J167" s="84">
        <f t="shared" si="17"/>
        <v>3</v>
      </c>
      <c r="K167" s="153">
        <f t="shared" si="14"/>
        <v>3</v>
      </c>
      <c r="L167" s="153">
        <f t="shared" si="15"/>
        <v>3</v>
      </c>
      <c r="M167" s="84" t="str">
        <f t="shared" si="16"/>
        <v>ดีเยี่ยม</v>
      </c>
    </row>
    <row r="168" spans="1:13" ht="24" x14ac:dyDescent="0.55000000000000004">
      <c r="A168" s="152">
        <v>25</v>
      </c>
      <c r="B168" s="152" t="str">
        <v>16001</v>
      </c>
      <c r="C168" s="152" t="str">
        <v>ม.1/6</v>
      </c>
      <c r="D168" s="79" t="str">
        <v>เด็กหญิงพิรญาณ์</v>
      </c>
      <c r="E168" s="79" t="str">
        <v>เขียนงิ้ว</v>
      </c>
      <c r="F168" s="84">
        <f t="shared" ref="F168:J188" si="18">IF($B168="","",3)</f>
        <v>3</v>
      </c>
      <c r="G168" s="84">
        <f t="shared" si="18"/>
        <v>3</v>
      </c>
      <c r="H168" s="84">
        <f t="shared" si="18"/>
        <v>3</v>
      </c>
      <c r="I168" s="84">
        <f t="shared" si="18"/>
        <v>3</v>
      </c>
      <c r="J168" s="84">
        <f t="shared" si="18"/>
        <v>3</v>
      </c>
      <c r="K168" s="153">
        <f t="shared" ref="K168:K202" si="19">IF(C168="","",IF(COUNTA(F168:J168)&gt;0,AVERAGE(F168:J168),))</f>
        <v>3</v>
      </c>
      <c r="L168" s="153">
        <f t="shared" ref="L168:L202" si="20">IF(C168="","",IF(COUNTA(F168:J168)&gt;0,IF(COUNTIF(F168:J168,"0")&gt;0,0,IF(K168&gt;2.75,3,IF(K168&gt;=1.75,2,IF(K168&gt;=1,1,IF(K168&lt;1,0,))))),))</f>
        <v>3</v>
      </c>
      <c r="M168" s="84" t="str">
        <f t="shared" ref="M168:M202" si="21">IF(C168="","",IF(COUNTA(F168:J168)&gt;0,IF(COUNTIF(F168:J168,"0")&gt;0,"ไม่ผ่าน",IF(K168&gt;2.75,"ดีเยี่ยม",IF(K168&gt;=1.75,"ดี",IF(K168&gt;=1,"ผ่าน",IF(K168&lt;1,"ไม่ผ่าน",))))),))</f>
        <v>ดีเยี่ยม</v>
      </c>
    </row>
    <row r="169" spans="1:13" ht="24" x14ac:dyDescent="0.55000000000000004">
      <c r="A169" s="152">
        <v>26</v>
      </c>
      <c r="B169" s="152" t="str">
        <v>16002</v>
      </c>
      <c r="C169" s="152" t="str">
        <v>ม.1/6</v>
      </c>
      <c r="D169" s="79" t="str">
        <v>เด็กหญิงแววดาว</v>
      </c>
      <c r="E169" s="79" t="str">
        <v>พาเจริญ</v>
      </c>
      <c r="F169" s="84">
        <f t="shared" si="18"/>
        <v>3</v>
      </c>
      <c r="G169" s="84">
        <f t="shared" si="18"/>
        <v>3</v>
      </c>
      <c r="H169" s="84">
        <f t="shared" si="18"/>
        <v>3</v>
      </c>
      <c r="I169" s="84">
        <f t="shared" si="18"/>
        <v>3</v>
      </c>
      <c r="J169" s="84">
        <f t="shared" si="18"/>
        <v>3</v>
      </c>
      <c r="K169" s="153">
        <f t="shared" si="19"/>
        <v>3</v>
      </c>
      <c r="L169" s="153">
        <f t="shared" si="20"/>
        <v>3</v>
      </c>
      <c r="M169" s="84" t="str">
        <f t="shared" si="21"/>
        <v>ดีเยี่ยม</v>
      </c>
    </row>
    <row r="170" spans="1:13" ht="24" x14ac:dyDescent="0.55000000000000004">
      <c r="A170" s="152">
        <v>27</v>
      </c>
      <c r="B170" s="152" t="str">
        <v>16003</v>
      </c>
      <c r="C170" s="152" t="str">
        <v>ม.1/6</v>
      </c>
      <c r="D170" s="79" t="str">
        <v>เด็กหญิงสาวิกา</v>
      </c>
      <c r="E170" s="79" t="str">
        <v>บุญประสิทธิ์</v>
      </c>
      <c r="F170" s="84">
        <f t="shared" si="18"/>
        <v>3</v>
      </c>
      <c r="G170" s="84">
        <f t="shared" si="18"/>
        <v>3</v>
      </c>
      <c r="H170" s="84">
        <f t="shared" si="18"/>
        <v>3</v>
      </c>
      <c r="I170" s="84">
        <f t="shared" si="18"/>
        <v>3</v>
      </c>
      <c r="J170" s="84">
        <f t="shared" si="18"/>
        <v>3</v>
      </c>
      <c r="K170" s="153">
        <f t="shared" si="19"/>
        <v>3</v>
      </c>
      <c r="L170" s="153">
        <f t="shared" si="20"/>
        <v>3</v>
      </c>
      <c r="M170" s="84" t="str">
        <f t="shared" si="21"/>
        <v>ดีเยี่ยม</v>
      </c>
    </row>
    <row r="171" spans="1:13" ht="24" x14ac:dyDescent="0.55000000000000004">
      <c r="A171" s="152">
        <v>28</v>
      </c>
      <c r="B171" s="152" t="str">
        <v>16004</v>
      </c>
      <c r="C171" s="152" t="str">
        <v>ม.1/6</v>
      </c>
      <c r="D171" s="79" t="str">
        <v>เด็กหญิงหทัยชนก</v>
      </c>
      <c r="E171" s="79" t="str">
        <v>หรั่นกระโทก</v>
      </c>
      <c r="F171" s="84">
        <f t="shared" si="18"/>
        <v>3</v>
      </c>
      <c r="G171" s="84">
        <f t="shared" si="18"/>
        <v>3</v>
      </c>
      <c r="H171" s="84">
        <f t="shared" si="18"/>
        <v>3</v>
      </c>
      <c r="I171" s="84">
        <f t="shared" si="18"/>
        <v>3</v>
      </c>
      <c r="J171" s="84">
        <f t="shared" si="18"/>
        <v>3</v>
      </c>
      <c r="K171" s="153">
        <f t="shared" si="19"/>
        <v>3</v>
      </c>
      <c r="L171" s="153">
        <f t="shared" si="20"/>
        <v>3</v>
      </c>
      <c r="M171" s="84" t="str">
        <f t="shared" si="21"/>
        <v>ดีเยี่ยม</v>
      </c>
    </row>
    <row r="172" spans="1:13" ht="24" x14ac:dyDescent="0.55000000000000004">
      <c r="A172" s="152">
        <v>29</v>
      </c>
      <c r="B172" s="152" t="str">
        <v>16006</v>
      </c>
      <c r="C172" s="152" t="str">
        <v>ม.1/6</v>
      </c>
      <c r="D172" s="79" t="str">
        <v>เด็กหญิงเจลลา</v>
      </c>
      <c r="E172" s="79" t="str">
        <v>จดขุนทด</v>
      </c>
      <c r="F172" s="84">
        <f t="shared" si="18"/>
        <v>3</v>
      </c>
      <c r="G172" s="84">
        <f t="shared" si="18"/>
        <v>3</v>
      </c>
      <c r="H172" s="84">
        <f t="shared" si="18"/>
        <v>3</v>
      </c>
      <c r="I172" s="84">
        <f t="shared" si="18"/>
        <v>3</v>
      </c>
      <c r="J172" s="84">
        <f t="shared" si="18"/>
        <v>3</v>
      </c>
      <c r="K172" s="153">
        <f t="shared" si="19"/>
        <v>3</v>
      </c>
      <c r="L172" s="153">
        <f t="shared" si="20"/>
        <v>3</v>
      </c>
      <c r="M172" s="84" t="str">
        <f t="shared" si="21"/>
        <v>ดีเยี่ยม</v>
      </c>
    </row>
    <row r="173" spans="1:13" ht="24" x14ac:dyDescent="0.55000000000000004">
      <c r="A173" s="152">
        <v>1</v>
      </c>
      <c r="B173" s="152" t="str">
        <v>16007</v>
      </c>
      <c r="C173" s="152" t="str">
        <v>ม.1/7</v>
      </c>
      <c r="D173" s="79" t="str">
        <v>เด็กชายกิตติพงษ์</v>
      </c>
      <c r="E173" s="79" t="str">
        <v>ประเสริฐสันติสุข</v>
      </c>
      <c r="F173" s="84">
        <f t="shared" si="18"/>
        <v>3</v>
      </c>
      <c r="G173" s="84">
        <f t="shared" si="18"/>
        <v>3</v>
      </c>
      <c r="H173" s="84">
        <f t="shared" si="18"/>
        <v>3</v>
      </c>
      <c r="I173" s="84">
        <f t="shared" si="18"/>
        <v>3</v>
      </c>
      <c r="J173" s="84">
        <f t="shared" si="18"/>
        <v>3</v>
      </c>
      <c r="K173" s="153">
        <f t="shared" si="19"/>
        <v>3</v>
      </c>
      <c r="L173" s="153">
        <f t="shared" si="20"/>
        <v>3</v>
      </c>
      <c r="M173" s="84" t="str">
        <f t="shared" si="21"/>
        <v>ดีเยี่ยม</v>
      </c>
    </row>
    <row r="174" spans="1:13" ht="24" x14ac:dyDescent="0.55000000000000004">
      <c r="A174" s="152">
        <v>2</v>
      </c>
      <c r="B174" s="152" t="str">
        <v>16008</v>
      </c>
      <c r="C174" s="152" t="str">
        <v>ม.1/7</v>
      </c>
      <c r="D174" s="79" t="str">
        <v>เด็กชายธนกฤต</v>
      </c>
      <c r="E174" s="79" t="str">
        <v>ชื่นบัวทอง</v>
      </c>
      <c r="F174" s="84">
        <f t="shared" si="18"/>
        <v>3</v>
      </c>
      <c r="G174" s="84">
        <f t="shared" si="18"/>
        <v>3</v>
      </c>
      <c r="H174" s="84">
        <f t="shared" si="18"/>
        <v>3</v>
      </c>
      <c r="I174" s="84">
        <f t="shared" si="18"/>
        <v>3</v>
      </c>
      <c r="J174" s="84">
        <f t="shared" si="18"/>
        <v>3</v>
      </c>
      <c r="K174" s="153">
        <f t="shared" si="19"/>
        <v>3</v>
      </c>
      <c r="L174" s="153">
        <f t="shared" si="20"/>
        <v>3</v>
      </c>
      <c r="M174" s="84" t="str">
        <f t="shared" si="21"/>
        <v>ดีเยี่ยม</v>
      </c>
    </row>
    <row r="175" spans="1:13" ht="24" x14ac:dyDescent="0.55000000000000004">
      <c r="A175" s="152">
        <v>3</v>
      </c>
      <c r="B175" s="152" t="str">
        <v>16009</v>
      </c>
      <c r="C175" s="152" t="str">
        <v>ม.1/7</v>
      </c>
      <c r="D175" s="79" t="str">
        <v>เด็กชายธนกฤต</v>
      </c>
      <c r="E175" s="79" t="str">
        <v>วันผักแว่น</v>
      </c>
      <c r="F175" s="84">
        <f t="shared" si="18"/>
        <v>3</v>
      </c>
      <c r="G175" s="84">
        <f t="shared" si="18"/>
        <v>3</v>
      </c>
      <c r="H175" s="84">
        <f t="shared" si="18"/>
        <v>3</v>
      </c>
      <c r="I175" s="84">
        <f t="shared" si="18"/>
        <v>3</v>
      </c>
      <c r="J175" s="84">
        <f t="shared" si="18"/>
        <v>3</v>
      </c>
      <c r="K175" s="153">
        <f t="shared" si="19"/>
        <v>3</v>
      </c>
      <c r="L175" s="153">
        <f t="shared" si="20"/>
        <v>3</v>
      </c>
      <c r="M175" s="84" t="str">
        <f t="shared" si="21"/>
        <v>ดีเยี่ยม</v>
      </c>
    </row>
    <row r="176" spans="1:13" ht="24" x14ac:dyDescent="0.55000000000000004">
      <c r="A176" s="152">
        <v>4</v>
      </c>
      <c r="B176" s="152" t="str">
        <v>16010</v>
      </c>
      <c r="C176" s="152" t="str">
        <v>ม.1/7</v>
      </c>
      <c r="D176" s="79" t="str">
        <v>เด็กชายบารมี</v>
      </c>
      <c r="E176" s="79" t="str">
        <v>มณีศรี</v>
      </c>
      <c r="F176" s="84">
        <f t="shared" si="18"/>
        <v>3</v>
      </c>
      <c r="G176" s="84">
        <f t="shared" si="18"/>
        <v>3</v>
      </c>
      <c r="H176" s="84">
        <f t="shared" si="18"/>
        <v>3</v>
      </c>
      <c r="I176" s="84">
        <f t="shared" si="18"/>
        <v>3</v>
      </c>
      <c r="J176" s="84">
        <f t="shared" si="18"/>
        <v>3</v>
      </c>
      <c r="K176" s="153">
        <f t="shared" si="19"/>
        <v>3</v>
      </c>
      <c r="L176" s="153">
        <f t="shared" si="20"/>
        <v>3</v>
      </c>
      <c r="M176" s="84" t="str">
        <f t="shared" si="21"/>
        <v>ดีเยี่ยม</v>
      </c>
    </row>
    <row r="177" spans="1:13" ht="24" x14ac:dyDescent="0.55000000000000004">
      <c r="A177" s="152">
        <v>5</v>
      </c>
      <c r="B177" s="152" t="str">
        <v>16011</v>
      </c>
      <c r="C177" s="152" t="str">
        <v>ม.1/7</v>
      </c>
      <c r="D177" s="79" t="str">
        <v>เด็กชายปรินทร์</v>
      </c>
      <c r="E177" s="79" t="str">
        <v>งัดสันเทียะ</v>
      </c>
      <c r="F177" s="84">
        <f t="shared" si="18"/>
        <v>3</v>
      </c>
      <c r="G177" s="84">
        <f t="shared" si="18"/>
        <v>3</v>
      </c>
      <c r="H177" s="84">
        <f t="shared" si="18"/>
        <v>3</v>
      </c>
      <c r="I177" s="84">
        <f t="shared" si="18"/>
        <v>3</v>
      </c>
      <c r="J177" s="84">
        <f t="shared" si="18"/>
        <v>3</v>
      </c>
      <c r="K177" s="153">
        <f t="shared" si="19"/>
        <v>3</v>
      </c>
      <c r="L177" s="153">
        <f t="shared" si="20"/>
        <v>3</v>
      </c>
      <c r="M177" s="84" t="str">
        <f t="shared" si="21"/>
        <v>ดีเยี่ยม</v>
      </c>
    </row>
    <row r="178" spans="1:13" ht="24" x14ac:dyDescent="0.55000000000000004">
      <c r="A178" s="152"/>
      <c r="B178" s="152"/>
      <c r="C178" s="152"/>
      <c r="D178" s="79"/>
      <c r="E178" s="79"/>
      <c r="F178" s="84" t="str">
        <f t="shared" si="18"/>
        <v/>
      </c>
      <c r="G178" s="84" t="str">
        <f t="shared" si="18"/>
        <v/>
      </c>
      <c r="H178" s="84" t="str">
        <f t="shared" si="18"/>
        <v/>
      </c>
      <c r="I178" s="84" t="str">
        <f t="shared" si="18"/>
        <v/>
      </c>
      <c r="J178" s="84" t="str">
        <f t="shared" si="18"/>
        <v/>
      </c>
      <c r="K178" s="153" t="str">
        <f t="shared" si="19"/>
        <v/>
      </c>
      <c r="L178" s="153" t="str">
        <f t="shared" si="20"/>
        <v/>
      </c>
      <c r="M178" s="84" t="str">
        <f t="shared" si="21"/>
        <v/>
      </c>
    </row>
    <row r="179" spans="1:13" ht="24" x14ac:dyDescent="0.55000000000000004">
      <c r="A179" s="152"/>
      <c r="B179" s="152"/>
      <c r="C179" s="152"/>
      <c r="D179" s="79"/>
      <c r="E179" s="79"/>
      <c r="F179" s="84" t="str">
        <f t="shared" si="18"/>
        <v/>
      </c>
      <c r="G179" s="84" t="str">
        <f t="shared" si="18"/>
        <v/>
      </c>
      <c r="H179" s="84" t="str">
        <f t="shared" si="18"/>
        <v/>
      </c>
      <c r="I179" s="84" t="str">
        <f t="shared" si="18"/>
        <v/>
      </c>
      <c r="J179" s="84" t="str">
        <f t="shared" si="18"/>
        <v/>
      </c>
      <c r="K179" s="153" t="str">
        <f t="shared" si="19"/>
        <v/>
      </c>
      <c r="L179" s="153" t="str">
        <f t="shared" si="20"/>
        <v/>
      </c>
      <c r="M179" s="84" t="str">
        <f t="shared" si="21"/>
        <v/>
      </c>
    </row>
    <row r="180" spans="1:13" ht="24" x14ac:dyDescent="0.55000000000000004">
      <c r="A180" s="152"/>
      <c r="B180" s="152"/>
      <c r="C180" s="152"/>
      <c r="D180" s="79"/>
      <c r="E180" s="79"/>
      <c r="F180" s="84" t="str">
        <f t="shared" si="18"/>
        <v/>
      </c>
      <c r="G180" s="84" t="str">
        <f t="shared" si="18"/>
        <v/>
      </c>
      <c r="H180" s="84" t="str">
        <f t="shared" si="18"/>
        <v/>
      </c>
      <c r="I180" s="84" t="str">
        <f t="shared" si="18"/>
        <v/>
      </c>
      <c r="J180" s="84" t="str">
        <f t="shared" si="18"/>
        <v/>
      </c>
      <c r="K180" s="153" t="str">
        <f t="shared" si="19"/>
        <v/>
      </c>
      <c r="L180" s="153" t="str">
        <f t="shared" si="20"/>
        <v/>
      </c>
      <c r="M180" s="84" t="str">
        <f t="shared" si="21"/>
        <v/>
      </c>
    </row>
    <row r="181" spans="1:13" ht="24" x14ac:dyDescent="0.55000000000000004">
      <c r="A181" s="152"/>
      <c r="B181" s="152"/>
      <c r="C181" s="152"/>
      <c r="D181" s="79"/>
      <c r="E181" s="79"/>
      <c r="F181" s="84" t="str">
        <f t="shared" si="18"/>
        <v/>
      </c>
      <c r="G181" s="84" t="str">
        <f t="shared" si="18"/>
        <v/>
      </c>
      <c r="H181" s="84" t="str">
        <f t="shared" si="18"/>
        <v/>
      </c>
      <c r="I181" s="84" t="str">
        <f t="shared" si="18"/>
        <v/>
      </c>
      <c r="J181" s="84" t="str">
        <f t="shared" si="18"/>
        <v/>
      </c>
      <c r="K181" s="153" t="str">
        <f t="shared" si="19"/>
        <v/>
      </c>
      <c r="L181" s="153" t="str">
        <f t="shared" si="20"/>
        <v/>
      </c>
      <c r="M181" s="84" t="str">
        <f t="shared" si="21"/>
        <v/>
      </c>
    </row>
    <row r="182" spans="1:13" ht="24" x14ac:dyDescent="0.55000000000000004">
      <c r="A182" s="152"/>
      <c r="B182" s="152"/>
      <c r="C182" s="152"/>
      <c r="D182" s="79"/>
      <c r="E182" s="79"/>
      <c r="F182" s="84" t="str">
        <f t="shared" si="18"/>
        <v/>
      </c>
      <c r="G182" s="84" t="str">
        <f t="shared" si="18"/>
        <v/>
      </c>
      <c r="H182" s="84" t="str">
        <f t="shared" si="18"/>
        <v/>
      </c>
      <c r="I182" s="84" t="str">
        <f t="shared" si="18"/>
        <v/>
      </c>
      <c r="J182" s="84" t="str">
        <f t="shared" si="18"/>
        <v/>
      </c>
      <c r="K182" s="153" t="str">
        <f t="shared" si="19"/>
        <v/>
      </c>
      <c r="L182" s="153" t="str">
        <f t="shared" si="20"/>
        <v/>
      </c>
      <c r="M182" s="84" t="str">
        <f t="shared" si="21"/>
        <v/>
      </c>
    </row>
    <row r="183" spans="1:13" ht="24" x14ac:dyDescent="0.55000000000000004">
      <c r="A183" s="152"/>
      <c r="B183" s="152"/>
      <c r="C183" s="152"/>
      <c r="D183" s="79"/>
      <c r="E183" s="79"/>
      <c r="F183" s="84" t="str">
        <f t="shared" si="18"/>
        <v/>
      </c>
      <c r="G183" s="84" t="str">
        <f t="shared" si="18"/>
        <v/>
      </c>
      <c r="H183" s="84" t="str">
        <f t="shared" si="18"/>
        <v/>
      </c>
      <c r="I183" s="84" t="str">
        <f t="shared" si="18"/>
        <v/>
      </c>
      <c r="J183" s="84" t="str">
        <f t="shared" si="18"/>
        <v/>
      </c>
      <c r="K183" s="153" t="str">
        <f t="shared" si="19"/>
        <v/>
      </c>
      <c r="L183" s="153" t="str">
        <f t="shared" si="20"/>
        <v/>
      </c>
      <c r="M183" s="84" t="str">
        <f t="shared" si="21"/>
        <v/>
      </c>
    </row>
    <row r="184" spans="1:13" ht="24" x14ac:dyDescent="0.55000000000000004">
      <c r="A184" s="152"/>
      <c r="B184" s="152"/>
      <c r="C184" s="152"/>
      <c r="D184" s="79"/>
      <c r="E184" s="79"/>
      <c r="F184" s="84" t="str">
        <f t="shared" si="18"/>
        <v/>
      </c>
      <c r="G184" s="84" t="str">
        <f t="shared" si="18"/>
        <v/>
      </c>
      <c r="H184" s="84" t="str">
        <f t="shared" si="18"/>
        <v/>
      </c>
      <c r="I184" s="84" t="str">
        <f t="shared" si="18"/>
        <v/>
      </c>
      <c r="J184" s="84" t="str">
        <f t="shared" si="18"/>
        <v/>
      </c>
      <c r="K184" s="153" t="str">
        <f t="shared" si="19"/>
        <v/>
      </c>
      <c r="L184" s="153" t="str">
        <f t="shared" si="20"/>
        <v/>
      </c>
      <c r="M184" s="84" t="str">
        <f t="shared" si="21"/>
        <v/>
      </c>
    </row>
    <row r="185" spans="1:13" ht="24" x14ac:dyDescent="0.55000000000000004">
      <c r="A185" s="152"/>
      <c r="B185" s="152"/>
      <c r="C185" s="152"/>
      <c r="D185" s="79"/>
      <c r="E185" s="79"/>
      <c r="F185" s="84" t="str">
        <f t="shared" si="18"/>
        <v/>
      </c>
      <c r="G185" s="84" t="str">
        <f t="shared" si="18"/>
        <v/>
      </c>
      <c r="H185" s="84" t="str">
        <f t="shared" si="18"/>
        <v/>
      </c>
      <c r="I185" s="84" t="str">
        <f t="shared" si="18"/>
        <v/>
      </c>
      <c r="J185" s="84" t="str">
        <f t="shared" si="18"/>
        <v/>
      </c>
      <c r="K185" s="153" t="str">
        <f t="shared" si="19"/>
        <v/>
      </c>
      <c r="L185" s="153" t="str">
        <f t="shared" si="20"/>
        <v/>
      </c>
      <c r="M185" s="84" t="str">
        <f t="shared" si="21"/>
        <v/>
      </c>
    </row>
    <row r="186" spans="1:13" ht="24" x14ac:dyDescent="0.55000000000000004">
      <c r="A186" s="152"/>
      <c r="B186" s="152"/>
      <c r="C186" s="152"/>
      <c r="D186" s="79"/>
      <c r="E186" s="79"/>
      <c r="F186" s="84" t="str">
        <f t="shared" si="18"/>
        <v/>
      </c>
      <c r="G186" s="84" t="str">
        <f t="shared" si="18"/>
        <v/>
      </c>
      <c r="H186" s="84" t="str">
        <f t="shared" si="18"/>
        <v/>
      </c>
      <c r="I186" s="84" t="str">
        <f t="shared" si="18"/>
        <v/>
      </c>
      <c r="J186" s="84" t="str">
        <f t="shared" si="18"/>
        <v/>
      </c>
      <c r="K186" s="153" t="str">
        <f t="shared" si="19"/>
        <v/>
      </c>
      <c r="L186" s="153" t="str">
        <f t="shared" si="20"/>
        <v/>
      </c>
      <c r="M186" s="84" t="str">
        <f t="shared" si="21"/>
        <v/>
      </c>
    </row>
    <row r="187" spans="1:13" ht="24" x14ac:dyDescent="0.55000000000000004">
      <c r="A187" s="152"/>
      <c r="B187" s="152"/>
      <c r="C187" s="152"/>
      <c r="D187" s="79"/>
      <c r="E187" s="79"/>
      <c r="F187" s="84" t="str">
        <f t="shared" si="18"/>
        <v/>
      </c>
      <c r="G187" s="84" t="str">
        <f t="shared" si="18"/>
        <v/>
      </c>
      <c r="H187" s="84" t="str">
        <f t="shared" si="18"/>
        <v/>
      </c>
      <c r="I187" s="84" t="str">
        <f t="shared" si="18"/>
        <v/>
      </c>
      <c r="J187" s="84" t="str">
        <f t="shared" si="18"/>
        <v/>
      </c>
      <c r="K187" s="153" t="str">
        <f t="shared" si="19"/>
        <v/>
      </c>
      <c r="L187" s="153" t="str">
        <f t="shared" si="20"/>
        <v/>
      </c>
      <c r="M187" s="84" t="str">
        <f t="shared" si="21"/>
        <v/>
      </c>
    </row>
    <row r="188" spans="1:13" ht="24" x14ac:dyDescent="0.55000000000000004">
      <c r="A188" s="152"/>
      <c r="B188" s="152"/>
      <c r="C188" s="152"/>
      <c r="D188" s="79"/>
      <c r="E188" s="79"/>
      <c r="F188" s="84" t="str">
        <f t="shared" si="18"/>
        <v/>
      </c>
      <c r="G188" s="84" t="str">
        <f t="shared" si="18"/>
        <v/>
      </c>
      <c r="H188" s="84" t="str">
        <f t="shared" si="18"/>
        <v/>
      </c>
      <c r="I188" s="84" t="str">
        <f t="shared" si="18"/>
        <v/>
      </c>
      <c r="J188" s="84" t="str">
        <f t="shared" si="18"/>
        <v/>
      </c>
      <c r="K188" s="153" t="str">
        <f t="shared" si="19"/>
        <v/>
      </c>
      <c r="L188" s="153" t="str">
        <f t="shared" si="20"/>
        <v/>
      </c>
      <c r="M188" s="84" t="str">
        <f t="shared" si="21"/>
        <v/>
      </c>
    </row>
    <row r="189" spans="1:13" ht="24" x14ac:dyDescent="0.55000000000000004">
      <c r="A189" s="152"/>
      <c r="B189" s="152"/>
      <c r="C189" s="152"/>
      <c r="D189" s="79"/>
      <c r="E189" s="79"/>
      <c r="F189" s="84" t="str">
        <f t="shared" ref="F189:J220" si="22">IF($B189="","",3)</f>
        <v/>
      </c>
      <c r="G189" s="84" t="str">
        <f t="shared" si="22"/>
        <v/>
      </c>
      <c r="H189" s="84" t="str">
        <f t="shared" si="22"/>
        <v/>
      </c>
      <c r="I189" s="84" t="str">
        <f t="shared" si="22"/>
        <v/>
      </c>
      <c r="J189" s="84" t="str">
        <f t="shared" si="22"/>
        <v/>
      </c>
      <c r="K189" s="153" t="str">
        <f t="shared" si="19"/>
        <v/>
      </c>
      <c r="L189" s="153" t="str">
        <f t="shared" si="20"/>
        <v/>
      </c>
      <c r="M189" s="84" t="str">
        <f t="shared" si="21"/>
        <v/>
      </c>
    </row>
    <row r="190" spans="1:13" ht="24" x14ac:dyDescent="0.55000000000000004">
      <c r="A190" s="152"/>
      <c r="B190" s="152"/>
      <c r="C190" s="152"/>
      <c r="D190" s="79"/>
      <c r="E190" s="79"/>
      <c r="F190" s="84" t="str">
        <f t="shared" si="22"/>
        <v/>
      </c>
      <c r="G190" s="84" t="str">
        <f t="shared" si="22"/>
        <v/>
      </c>
      <c r="H190" s="84" t="str">
        <f t="shared" si="22"/>
        <v/>
      </c>
      <c r="I190" s="84" t="str">
        <f t="shared" si="22"/>
        <v/>
      </c>
      <c r="J190" s="84" t="str">
        <f t="shared" si="22"/>
        <v/>
      </c>
      <c r="K190" s="153" t="str">
        <f t="shared" si="19"/>
        <v/>
      </c>
      <c r="L190" s="153" t="str">
        <f t="shared" si="20"/>
        <v/>
      </c>
      <c r="M190" s="84" t="str">
        <f t="shared" si="21"/>
        <v/>
      </c>
    </row>
    <row r="191" spans="1:13" ht="24" x14ac:dyDescent="0.55000000000000004">
      <c r="A191" s="152"/>
      <c r="B191" s="152"/>
      <c r="C191" s="152"/>
      <c r="D191" s="79"/>
      <c r="E191" s="79"/>
      <c r="F191" s="84" t="str">
        <f t="shared" si="22"/>
        <v/>
      </c>
      <c r="G191" s="84" t="str">
        <f t="shared" si="22"/>
        <v/>
      </c>
      <c r="H191" s="84" t="str">
        <f t="shared" si="22"/>
        <v/>
      </c>
      <c r="I191" s="84" t="str">
        <f t="shared" si="22"/>
        <v/>
      </c>
      <c r="J191" s="84" t="str">
        <f t="shared" si="22"/>
        <v/>
      </c>
      <c r="K191" s="153" t="str">
        <f t="shared" si="19"/>
        <v/>
      </c>
      <c r="L191" s="153" t="str">
        <f t="shared" si="20"/>
        <v/>
      </c>
      <c r="M191" s="84" t="str">
        <f t="shared" si="21"/>
        <v/>
      </c>
    </row>
    <row r="192" spans="1:13" ht="24" x14ac:dyDescent="0.55000000000000004">
      <c r="A192" s="152"/>
      <c r="B192" s="152"/>
      <c r="C192" s="152"/>
      <c r="D192" s="79"/>
      <c r="E192" s="79"/>
      <c r="F192" s="84" t="str">
        <f t="shared" si="22"/>
        <v/>
      </c>
      <c r="G192" s="84" t="str">
        <f t="shared" si="22"/>
        <v/>
      </c>
      <c r="H192" s="84" t="str">
        <f t="shared" si="22"/>
        <v/>
      </c>
      <c r="I192" s="84" t="str">
        <f t="shared" si="22"/>
        <v/>
      </c>
      <c r="J192" s="84" t="str">
        <f t="shared" si="22"/>
        <v/>
      </c>
      <c r="K192" s="153" t="str">
        <f t="shared" si="19"/>
        <v/>
      </c>
      <c r="L192" s="153" t="str">
        <f t="shared" si="20"/>
        <v/>
      </c>
      <c r="M192" s="84" t="str">
        <f t="shared" si="21"/>
        <v/>
      </c>
    </row>
    <row r="193" spans="1:13" ht="24" x14ac:dyDescent="0.55000000000000004">
      <c r="A193" s="152"/>
      <c r="B193" s="152"/>
      <c r="C193" s="152"/>
      <c r="D193" s="79"/>
      <c r="E193" s="79"/>
      <c r="F193" s="84" t="str">
        <f t="shared" si="22"/>
        <v/>
      </c>
      <c r="G193" s="84" t="str">
        <f t="shared" si="22"/>
        <v/>
      </c>
      <c r="H193" s="84" t="str">
        <f t="shared" si="22"/>
        <v/>
      </c>
      <c r="I193" s="84" t="str">
        <f t="shared" si="22"/>
        <v/>
      </c>
      <c r="J193" s="84" t="str">
        <f t="shared" si="22"/>
        <v/>
      </c>
      <c r="K193" s="153" t="str">
        <f t="shared" si="19"/>
        <v/>
      </c>
      <c r="L193" s="153" t="str">
        <f t="shared" si="20"/>
        <v/>
      </c>
      <c r="M193" s="84" t="str">
        <f t="shared" si="21"/>
        <v/>
      </c>
    </row>
    <row r="194" spans="1:13" ht="24" x14ac:dyDescent="0.55000000000000004">
      <c r="A194" s="152"/>
      <c r="B194" s="152"/>
      <c r="C194" s="152"/>
      <c r="D194" s="79"/>
      <c r="E194" s="79"/>
      <c r="F194" s="84" t="str">
        <f t="shared" si="22"/>
        <v/>
      </c>
      <c r="G194" s="84" t="str">
        <f t="shared" si="22"/>
        <v/>
      </c>
      <c r="H194" s="84" t="str">
        <f t="shared" si="22"/>
        <v/>
      </c>
      <c r="I194" s="84" t="str">
        <f t="shared" si="22"/>
        <v/>
      </c>
      <c r="J194" s="84" t="str">
        <f t="shared" si="22"/>
        <v/>
      </c>
      <c r="K194" s="153" t="str">
        <f t="shared" si="19"/>
        <v/>
      </c>
      <c r="L194" s="153" t="str">
        <f t="shared" si="20"/>
        <v/>
      </c>
      <c r="M194" s="84" t="str">
        <f t="shared" si="21"/>
        <v/>
      </c>
    </row>
    <row r="195" spans="1:13" ht="24" x14ac:dyDescent="0.55000000000000004">
      <c r="A195" s="152"/>
      <c r="B195" s="152"/>
      <c r="C195" s="152"/>
      <c r="D195" s="79"/>
      <c r="E195" s="79"/>
      <c r="F195" s="84" t="str">
        <f t="shared" si="22"/>
        <v/>
      </c>
      <c r="G195" s="84" t="str">
        <f t="shared" si="22"/>
        <v/>
      </c>
      <c r="H195" s="84" t="str">
        <f t="shared" si="22"/>
        <v/>
      </c>
      <c r="I195" s="84" t="str">
        <f t="shared" si="22"/>
        <v/>
      </c>
      <c r="J195" s="84" t="str">
        <f t="shared" si="22"/>
        <v/>
      </c>
      <c r="K195" s="153" t="str">
        <f t="shared" si="19"/>
        <v/>
      </c>
      <c r="L195" s="153" t="str">
        <f t="shared" si="20"/>
        <v/>
      </c>
      <c r="M195" s="84" t="str">
        <f t="shared" si="21"/>
        <v/>
      </c>
    </row>
    <row r="196" spans="1:13" ht="24" x14ac:dyDescent="0.55000000000000004">
      <c r="A196" s="152"/>
      <c r="B196" s="152"/>
      <c r="C196" s="152"/>
      <c r="D196" s="79"/>
      <c r="E196" s="79"/>
      <c r="F196" s="84" t="str">
        <f t="shared" si="22"/>
        <v/>
      </c>
      <c r="G196" s="84" t="str">
        <f t="shared" si="22"/>
        <v/>
      </c>
      <c r="H196" s="84" t="str">
        <f t="shared" si="22"/>
        <v/>
      </c>
      <c r="I196" s="84" t="str">
        <f t="shared" si="22"/>
        <v/>
      </c>
      <c r="J196" s="84" t="str">
        <f t="shared" si="22"/>
        <v/>
      </c>
      <c r="K196" s="153" t="str">
        <f t="shared" si="19"/>
        <v/>
      </c>
      <c r="L196" s="153" t="str">
        <f t="shared" si="20"/>
        <v/>
      </c>
      <c r="M196" s="84" t="str">
        <f t="shared" si="21"/>
        <v/>
      </c>
    </row>
    <row r="197" spans="1:13" ht="24" x14ac:dyDescent="0.55000000000000004">
      <c r="A197" s="152"/>
      <c r="B197" s="152"/>
      <c r="C197" s="152"/>
      <c r="D197" s="79"/>
      <c r="E197" s="79"/>
      <c r="F197" s="84" t="str">
        <f t="shared" si="22"/>
        <v/>
      </c>
      <c r="G197" s="84" t="str">
        <f t="shared" si="22"/>
        <v/>
      </c>
      <c r="H197" s="84" t="str">
        <f t="shared" si="22"/>
        <v/>
      </c>
      <c r="I197" s="84" t="str">
        <f t="shared" si="22"/>
        <v/>
      </c>
      <c r="J197" s="84" t="str">
        <f t="shared" si="22"/>
        <v/>
      </c>
      <c r="K197" s="153" t="str">
        <f t="shared" si="19"/>
        <v/>
      </c>
      <c r="L197" s="153" t="str">
        <f t="shared" si="20"/>
        <v/>
      </c>
      <c r="M197" s="84" t="str">
        <f t="shared" si="21"/>
        <v/>
      </c>
    </row>
    <row r="198" spans="1:13" ht="24" x14ac:dyDescent="0.55000000000000004">
      <c r="A198" s="152"/>
      <c r="B198" s="152"/>
      <c r="C198" s="152"/>
      <c r="D198" s="79"/>
      <c r="E198" s="79"/>
      <c r="F198" s="84" t="str">
        <f t="shared" si="22"/>
        <v/>
      </c>
      <c r="G198" s="84" t="str">
        <f t="shared" si="22"/>
        <v/>
      </c>
      <c r="H198" s="84" t="str">
        <f t="shared" si="22"/>
        <v/>
      </c>
      <c r="I198" s="84" t="str">
        <f t="shared" si="22"/>
        <v/>
      </c>
      <c r="J198" s="84" t="str">
        <f t="shared" si="22"/>
        <v/>
      </c>
      <c r="K198" s="153" t="str">
        <f t="shared" si="19"/>
        <v/>
      </c>
      <c r="L198" s="153" t="str">
        <f t="shared" si="20"/>
        <v/>
      </c>
      <c r="M198" s="84" t="str">
        <f t="shared" si="21"/>
        <v/>
      </c>
    </row>
    <row r="199" spans="1:13" ht="24" x14ac:dyDescent="0.55000000000000004">
      <c r="A199" s="152"/>
      <c r="B199" s="152"/>
      <c r="C199" s="152"/>
      <c r="D199" s="79"/>
      <c r="E199" s="79"/>
      <c r="F199" s="84" t="str">
        <f t="shared" si="22"/>
        <v/>
      </c>
      <c r="G199" s="84" t="str">
        <f t="shared" si="22"/>
        <v/>
      </c>
      <c r="H199" s="84" t="str">
        <f t="shared" si="22"/>
        <v/>
      </c>
      <c r="I199" s="84" t="str">
        <f t="shared" si="22"/>
        <v/>
      </c>
      <c r="J199" s="84" t="str">
        <f t="shared" si="22"/>
        <v/>
      </c>
      <c r="K199" s="153" t="str">
        <f t="shared" si="19"/>
        <v/>
      </c>
      <c r="L199" s="153" t="str">
        <f t="shared" si="20"/>
        <v/>
      </c>
      <c r="M199" s="84" t="str">
        <f t="shared" si="21"/>
        <v/>
      </c>
    </row>
    <row r="200" spans="1:13" ht="24" x14ac:dyDescent="0.55000000000000004">
      <c r="A200" s="152"/>
      <c r="B200" s="152"/>
      <c r="C200" s="152"/>
      <c r="D200" s="79"/>
      <c r="E200" s="79"/>
      <c r="F200" s="84" t="str">
        <f t="shared" si="22"/>
        <v/>
      </c>
      <c r="G200" s="84" t="str">
        <f t="shared" si="22"/>
        <v/>
      </c>
      <c r="H200" s="84" t="str">
        <f t="shared" si="22"/>
        <v/>
      </c>
      <c r="I200" s="84" t="str">
        <f t="shared" si="22"/>
        <v/>
      </c>
      <c r="J200" s="84" t="str">
        <f t="shared" si="22"/>
        <v/>
      </c>
      <c r="K200" s="153" t="str">
        <f t="shared" si="19"/>
        <v/>
      </c>
      <c r="L200" s="153" t="str">
        <f t="shared" si="20"/>
        <v/>
      </c>
      <c r="M200" s="84" t="str">
        <f t="shared" si="21"/>
        <v/>
      </c>
    </row>
    <row r="201" spans="1:13" ht="24" x14ac:dyDescent="0.55000000000000004">
      <c r="A201" s="152"/>
      <c r="B201" s="152"/>
      <c r="C201" s="152"/>
      <c r="D201" s="79"/>
      <c r="E201" s="79"/>
      <c r="F201" s="84" t="str">
        <f t="shared" si="22"/>
        <v/>
      </c>
      <c r="G201" s="84" t="str">
        <f t="shared" si="22"/>
        <v/>
      </c>
      <c r="H201" s="84" t="str">
        <f t="shared" si="22"/>
        <v/>
      </c>
      <c r="I201" s="84" t="str">
        <f t="shared" si="22"/>
        <v/>
      </c>
      <c r="J201" s="84" t="str">
        <f t="shared" si="22"/>
        <v/>
      </c>
      <c r="K201" s="153" t="str">
        <f t="shared" si="19"/>
        <v/>
      </c>
      <c r="L201" s="153" t="str">
        <f t="shared" si="20"/>
        <v/>
      </c>
      <c r="M201" s="84" t="str">
        <f t="shared" si="21"/>
        <v/>
      </c>
    </row>
    <row r="202" spans="1:13" ht="24" x14ac:dyDescent="0.55000000000000004">
      <c r="A202" s="152"/>
      <c r="B202" s="152"/>
      <c r="C202" s="152"/>
      <c r="D202" s="79"/>
      <c r="E202" s="79"/>
      <c r="F202" s="84" t="str">
        <f t="shared" si="22"/>
        <v/>
      </c>
      <c r="G202" s="84" t="str">
        <f t="shared" si="22"/>
        <v/>
      </c>
      <c r="H202" s="84" t="str">
        <f t="shared" si="22"/>
        <v/>
      </c>
      <c r="I202" s="84" t="str">
        <f t="shared" si="22"/>
        <v/>
      </c>
      <c r="J202" s="84" t="str">
        <f t="shared" si="22"/>
        <v/>
      </c>
      <c r="K202" s="153" t="str">
        <f t="shared" si="19"/>
        <v/>
      </c>
      <c r="L202" s="153" t="str">
        <f t="shared" si="20"/>
        <v/>
      </c>
      <c r="M202" s="84" t="str">
        <f t="shared" si="21"/>
        <v/>
      </c>
    </row>
    <row r="203" spans="1:13" ht="24" x14ac:dyDescent="0.55000000000000004">
      <c r="A203" s="152"/>
      <c r="B203" s="152"/>
      <c r="C203" s="152"/>
      <c r="D203" s="79"/>
      <c r="E203" s="79"/>
      <c r="F203" s="84" t="str">
        <f t="shared" si="22"/>
        <v/>
      </c>
      <c r="G203" s="84" t="str">
        <f t="shared" si="22"/>
        <v/>
      </c>
      <c r="H203" s="84" t="str">
        <f t="shared" si="22"/>
        <v/>
      </c>
      <c r="I203" s="84" t="str">
        <f t="shared" si="22"/>
        <v/>
      </c>
      <c r="J203" s="84" t="str">
        <f t="shared" si="22"/>
        <v/>
      </c>
      <c r="K203" s="153" t="str">
        <f t="shared" ref="K203:K244" si="23">IF(C203="","",IF(COUNTA(F203:J203)&gt;0,AVERAGE(F203:J203),))</f>
        <v/>
      </c>
      <c r="L203" s="153" t="str">
        <f t="shared" ref="L203:L244" si="24">IF(C203="","",IF(COUNTA(F203:J203)&gt;0,IF(COUNTIF(F203:J203,"0")&gt;0,0,IF(K203&gt;2.75,3,IF(K203&gt;=1.75,2,IF(K203&gt;=1,1,IF(K203&lt;1,0,))))),))</f>
        <v/>
      </c>
      <c r="M203" s="84" t="str">
        <f t="shared" ref="M203:M244" si="25">IF(C203="","",IF(COUNTA(F203:J203)&gt;0,IF(COUNTIF(F203:J203,"0")&gt;0,"ไม่ผ่าน",IF(K203&gt;2.75,"ดีเยี่ยม",IF(K203&gt;=1.75,"ดี",IF(K203&gt;=1,"ผ่าน",IF(K203&lt;1,"ไม่ผ่าน",))))),))</f>
        <v/>
      </c>
    </row>
    <row r="204" spans="1:13" ht="24" x14ac:dyDescent="0.55000000000000004">
      <c r="A204" s="152"/>
      <c r="B204" s="152"/>
      <c r="C204" s="152"/>
      <c r="D204" s="79"/>
      <c r="E204" s="79"/>
      <c r="F204" s="84" t="str">
        <f t="shared" si="22"/>
        <v/>
      </c>
      <c r="G204" s="84" t="str">
        <f t="shared" si="22"/>
        <v/>
      </c>
      <c r="H204" s="84" t="str">
        <f t="shared" si="22"/>
        <v/>
      </c>
      <c r="I204" s="84" t="str">
        <f t="shared" si="22"/>
        <v/>
      </c>
      <c r="J204" s="84" t="str">
        <f t="shared" si="22"/>
        <v/>
      </c>
      <c r="K204" s="153" t="str">
        <f t="shared" si="23"/>
        <v/>
      </c>
      <c r="L204" s="153" t="str">
        <f t="shared" si="24"/>
        <v/>
      </c>
      <c r="M204" s="84" t="str">
        <f t="shared" si="25"/>
        <v/>
      </c>
    </row>
    <row r="205" spans="1:13" ht="24" x14ac:dyDescent="0.55000000000000004">
      <c r="A205" s="152"/>
      <c r="B205" s="152"/>
      <c r="C205" s="152"/>
      <c r="D205" s="79"/>
      <c r="E205" s="79"/>
      <c r="F205" s="84" t="str">
        <f t="shared" si="22"/>
        <v/>
      </c>
      <c r="G205" s="84" t="str">
        <f t="shared" si="22"/>
        <v/>
      </c>
      <c r="H205" s="84" t="str">
        <f t="shared" si="22"/>
        <v/>
      </c>
      <c r="I205" s="84" t="str">
        <f t="shared" si="22"/>
        <v/>
      </c>
      <c r="J205" s="84" t="str">
        <f t="shared" si="22"/>
        <v/>
      </c>
      <c r="K205" s="153" t="str">
        <f t="shared" si="23"/>
        <v/>
      </c>
      <c r="L205" s="153" t="str">
        <f t="shared" si="24"/>
        <v/>
      </c>
      <c r="M205" s="84" t="str">
        <f t="shared" si="25"/>
        <v/>
      </c>
    </row>
    <row r="206" spans="1:13" ht="24" x14ac:dyDescent="0.55000000000000004">
      <c r="A206" s="152"/>
      <c r="B206" s="152"/>
      <c r="C206" s="152"/>
      <c r="D206" s="79"/>
      <c r="E206" s="79"/>
      <c r="F206" s="84" t="str">
        <f t="shared" si="22"/>
        <v/>
      </c>
      <c r="G206" s="84" t="str">
        <f t="shared" si="22"/>
        <v/>
      </c>
      <c r="H206" s="84" t="str">
        <f t="shared" si="22"/>
        <v/>
      </c>
      <c r="I206" s="84" t="str">
        <f t="shared" si="22"/>
        <v/>
      </c>
      <c r="J206" s="84" t="str">
        <f t="shared" si="22"/>
        <v/>
      </c>
      <c r="K206" s="153" t="str">
        <f t="shared" si="23"/>
        <v/>
      </c>
      <c r="L206" s="153" t="str">
        <f t="shared" si="24"/>
        <v/>
      </c>
      <c r="M206" s="84" t="str">
        <f t="shared" si="25"/>
        <v/>
      </c>
    </row>
    <row r="207" spans="1:13" ht="24" x14ac:dyDescent="0.55000000000000004">
      <c r="A207" s="152"/>
      <c r="B207" s="152"/>
      <c r="C207" s="152"/>
      <c r="D207" s="79"/>
      <c r="E207" s="79"/>
      <c r="F207" s="84" t="str">
        <f t="shared" si="22"/>
        <v/>
      </c>
      <c r="G207" s="84" t="str">
        <f t="shared" si="22"/>
        <v/>
      </c>
      <c r="H207" s="84" t="str">
        <f t="shared" si="22"/>
        <v/>
      </c>
      <c r="I207" s="84" t="str">
        <f t="shared" si="22"/>
        <v/>
      </c>
      <c r="J207" s="84" t="str">
        <f t="shared" si="22"/>
        <v/>
      </c>
      <c r="K207" s="153" t="str">
        <f t="shared" si="23"/>
        <v/>
      </c>
      <c r="L207" s="153" t="str">
        <f t="shared" si="24"/>
        <v/>
      </c>
      <c r="M207" s="84" t="str">
        <f t="shared" si="25"/>
        <v/>
      </c>
    </row>
    <row r="208" spans="1:13" ht="24" x14ac:dyDescent="0.55000000000000004">
      <c r="A208" s="152"/>
      <c r="B208" s="152"/>
      <c r="C208" s="152"/>
      <c r="D208" s="79"/>
      <c r="E208" s="79"/>
      <c r="F208" s="84" t="str">
        <f t="shared" si="22"/>
        <v/>
      </c>
      <c r="G208" s="84" t="str">
        <f t="shared" si="22"/>
        <v/>
      </c>
      <c r="H208" s="84" t="str">
        <f t="shared" si="22"/>
        <v/>
      </c>
      <c r="I208" s="84" t="str">
        <f t="shared" si="22"/>
        <v/>
      </c>
      <c r="J208" s="84" t="str">
        <f t="shared" si="22"/>
        <v/>
      </c>
      <c r="K208" s="153" t="str">
        <f t="shared" si="23"/>
        <v/>
      </c>
      <c r="L208" s="153" t="str">
        <f t="shared" si="24"/>
        <v/>
      </c>
      <c r="M208" s="84" t="str">
        <f t="shared" si="25"/>
        <v/>
      </c>
    </row>
    <row r="209" spans="1:13" ht="24" x14ac:dyDescent="0.55000000000000004">
      <c r="A209" s="152"/>
      <c r="B209" s="152"/>
      <c r="C209" s="152"/>
      <c r="D209" s="79"/>
      <c r="E209" s="79"/>
      <c r="F209" s="84" t="str">
        <f t="shared" si="22"/>
        <v/>
      </c>
      <c r="G209" s="84" t="str">
        <f t="shared" si="22"/>
        <v/>
      </c>
      <c r="H209" s="84" t="str">
        <f t="shared" si="22"/>
        <v/>
      </c>
      <c r="I209" s="84" t="str">
        <f t="shared" si="22"/>
        <v/>
      </c>
      <c r="J209" s="84" t="str">
        <f t="shared" si="22"/>
        <v/>
      </c>
      <c r="K209" s="153" t="str">
        <f t="shared" si="23"/>
        <v/>
      </c>
      <c r="L209" s="153" t="str">
        <f t="shared" si="24"/>
        <v/>
      </c>
      <c r="M209" s="84" t="str">
        <f t="shared" si="25"/>
        <v/>
      </c>
    </row>
    <row r="210" spans="1:13" ht="24" x14ac:dyDescent="0.55000000000000004">
      <c r="A210" s="152"/>
      <c r="B210" s="152"/>
      <c r="C210" s="152"/>
      <c r="D210" s="79"/>
      <c r="E210" s="79"/>
      <c r="F210" s="84" t="str">
        <f t="shared" si="22"/>
        <v/>
      </c>
      <c r="G210" s="84" t="str">
        <f t="shared" si="22"/>
        <v/>
      </c>
      <c r="H210" s="84" t="str">
        <f t="shared" si="22"/>
        <v/>
      </c>
      <c r="I210" s="84" t="str">
        <f t="shared" si="22"/>
        <v/>
      </c>
      <c r="J210" s="84" t="str">
        <f t="shared" si="22"/>
        <v/>
      </c>
      <c r="K210" s="153" t="str">
        <f t="shared" si="23"/>
        <v/>
      </c>
      <c r="L210" s="153" t="str">
        <f t="shared" si="24"/>
        <v/>
      </c>
      <c r="M210" s="84" t="str">
        <f t="shared" si="25"/>
        <v/>
      </c>
    </row>
    <row r="211" spans="1:13" ht="24" x14ac:dyDescent="0.55000000000000004">
      <c r="A211" s="152"/>
      <c r="B211" s="152"/>
      <c r="C211" s="152"/>
      <c r="D211" s="79"/>
      <c r="E211" s="79"/>
      <c r="F211" s="84" t="str">
        <f t="shared" si="22"/>
        <v/>
      </c>
      <c r="G211" s="84" t="str">
        <f t="shared" si="22"/>
        <v/>
      </c>
      <c r="H211" s="84" t="str">
        <f t="shared" si="22"/>
        <v/>
      </c>
      <c r="I211" s="84" t="str">
        <f t="shared" si="22"/>
        <v/>
      </c>
      <c r="J211" s="84" t="str">
        <f t="shared" si="22"/>
        <v/>
      </c>
      <c r="K211" s="153" t="str">
        <f t="shared" si="23"/>
        <v/>
      </c>
      <c r="L211" s="153" t="str">
        <f t="shared" si="24"/>
        <v/>
      </c>
      <c r="M211" s="84" t="str">
        <f t="shared" si="25"/>
        <v/>
      </c>
    </row>
    <row r="212" spans="1:13" ht="15.75" customHeight="1" x14ac:dyDescent="0.55000000000000004">
      <c r="A212" s="152"/>
      <c r="B212" s="152"/>
      <c r="C212" s="152"/>
      <c r="D212" s="79"/>
      <c r="E212" s="79"/>
      <c r="F212" s="84" t="str">
        <f t="shared" si="22"/>
        <v/>
      </c>
      <c r="G212" s="84" t="str">
        <f t="shared" si="22"/>
        <v/>
      </c>
      <c r="H212" s="84" t="str">
        <f t="shared" si="22"/>
        <v/>
      </c>
      <c r="I212" s="84" t="str">
        <f t="shared" si="22"/>
        <v/>
      </c>
      <c r="J212" s="84" t="str">
        <f t="shared" si="22"/>
        <v/>
      </c>
      <c r="K212" s="153" t="str">
        <f t="shared" si="23"/>
        <v/>
      </c>
      <c r="L212" s="153" t="str">
        <f t="shared" si="24"/>
        <v/>
      </c>
      <c r="M212" s="84" t="str">
        <f t="shared" si="25"/>
        <v/>
      </c>
    </row>
    <row r="213" spans="1:13" ht="15.75" customHeight="1" x14ac:dyDescent="0.55000000000000004">
      <c r="A213" s="152"/>
      <c r="B213" s="152"/>
      <c r="C213" s="152"/>
      <c r="D213" s="79"/>
      <c r="E213" s="79"/>
      <c r="F213" s="84" t="str">
        <f t="shared" si="22"/>
        <v/>
      </c>
      <c r="G213" s="84" t="str">
        <f t="shared" si="22"/>
        <v/>
      </c>
      <c r="H213" s="84" t="str">
        <f t="shared" si="22"/>
        <v/>
      </c>
      <c r="I213" s="84" t="str">
        <f t="shared" si="22"/>
        <v/>
      </c>
      <c r="J213" s="84" t="str">
        <f t="shared" si="22"/>
        <v/>
      </c>
      <c r="K213" s="153" t="str">
        <f t="shared" si="23"/>
        <v/>
      </c>
      <c r="L213" s="153" t="str">
        <f t="shared" si="24"/>
        <v/>
      </c>
      <c r="M213" s="84" t="str">
        <f t="shared" si="25"/>
        <v/>
      </c>
    </row>
    <row r="214" spans="1:13" ht="15.75" customHeight="1" x14ac:dyDescent="0.55000000000000004">
      <c r="A214" s="152"/>
      <c r="B214" s="152"/>
      <c r="C214" s="152"/>
      <c r="D214" s="79"/>
      <c r="E214" s="79"/>
      <c r="F214" s="84" t="str">
        <f t="shared" si="22"/>
        <v/>
      </c>
      <c r="G214" s="84" t="str">
        <f t="shared" si="22"/>
        <v/>
      </c>
      <c r="H214" s="84" t="str">
        <f t="shared" si="22"/>
        <v/>
      </c>
      <c r="I214" s="84" t="str">
        <f t="shared" si="22"/>
        <v/>
      </c>
      <c r="J214" s="84" t="str">
        <f t="shared" si="22"/>
        <v/>
      </c>
      <c r="K214" s="153" t="str">
        <f t="shared" si="23"/>
        <v/>
      </c>
      <c r="L214" s="153" t="str">
        <f t="shared" si="24"/>
        <v/>
      </c>
      <c r="M214" s="84" t="str">
        <f t="shared" si="25"/>
        <v/>
      </c>
    </row>
    <row r="215" spans="1:13" ht="15.75" customHeight="1" x14ac:dyDescent="0.55000000000000004">
      <c r="A215" s="152"/>
      <c r="B215" s="152"/>
      <c r="C215" s="152"/>
      <c r="D215" s="79"/>
      <c r="E215" s="79"/>
      <c r="F215" s="84" t="str">
        <f t="shared" si="22"/>
        <v/>
      </c>
      <c r="G215" s="84" t="str">
        <f t="shared" si="22"/>
        <v/>
      </c>
      <c r="H215" s="84" t="str">
        <f t="shared" si="22"/>
        <v/>
      </c>
      <c r="I215" s="84" t="str">
        <f t="shared" si="22"/>
        <v/>
      </c>
      <c r="J215" s="84" t="str">
        <f t="shared" si="22"/>
        <v/>
      </c>
      <c r="K215" s="153" t="str">
        <f t="shared" si="23"/>
        <v/>
      </c>
      <c r="L215" s="153" t="str">
        <f t="shared" si="24"/>
        <v/>
      </c>
      <c r="M215" s="84" t="str">
        <f t="shared" si="25"/>
        <v/>
      </c>
    </row>
    <row r="216" spans="1:13" ht="15.75" customHeight="1" x14ac:dyDescent="0.55000000000000004">
      <c r="A216" s="152"/>
      <c r="B216" s="152"/>
      <c r="C216" s="152"/>
      <c r="D216" s="79"/>
      <c r="E216" s="79"/>
      <c r="F216" s="84" t="str">
        <f t="shared" si="22"/>
        <v/>
      </c>
      <c r="G216" s="84" t="str">
        <f t="shared" si="22"/>
        <v/>
      </c>
      <c r="H216" s="84" t="str">
        <f t="shared" si="22"/>
        <v/>
      </c>
      <c r="I216" s="84" t="str">
        <f t="shared" si="22"/>
        <v/>
      </c>
      <c r="J216" s="84" t="str">
        <f t="shared" si="22"/>
        <v/>
      </c>
      <c r="K216" s="153" t="str">
        <f t="shared" si="23"/>
        <v/>
      </c>
      <c r="L216" s="153" t="str">
        <f t="shared" si="24"/>
        <v/>
      </c>
      <c r="M216" s="84" t="str">
        <f t="shared" si="25"/>
        <v/>
      </c>
    </row>
    <row r="217" spans="1:13" ht="15.75" customHeight="1" x14ac:dyDescent="0.55000000000000004">
      <c r="A217" s="152"/>
      <c r="B217" s="152"/>
      <c r="C217" s="152"/>
      <c r="D217" s="79"/>
      <c r="E217" s="79"/>
      <c r="F217" s="84" t="str">
        <f t="shared" si="22"/>
        <v/>
      </c>
      <c r="G217" s="84" t="str">
        <f t="shared" si="22"/>
        <v/>
      </c>
      <c r="H217" s="84" t="str">
        <f t="shared" si="22"/>
        <v/>
      </c>
      <c r="I217" s="84" t="str">
        <f t="shared" si="22"/>
        <v/>
      </c>
      <c r="J217" s="84" t="str">
        <f t="shared" si="22"/>
        <v/>
      </c>
      <c r="K217" s="153" t="str">
        <f t="shared" si="23"/>
        <v/>
      </c>
      <c r="L217" s="153" t="str">
        <f t="shared" si="24"/>
        <v/>
      </c>
      <c r="M217" s="84" t="str">
        <f t="shared" si="25"/>
        <v/>
      </c>
    </row>
    <row r="218" spans="1:13" ht="15.75" customHeight="1" x14ac:dyDescent="0.55000000000000004">
      <c r="A218" s="152"/>
      <c r="B218" s="152"/>
      <c r="C218" s="152"/>
      <c r="D218" s="79"/>
      <c r="E218" s="79"/>
      <c r="F218" s="84" t="str">
        <f t="shared" si="22"/>
        <v/>
      </c>
      <c r="G218" s="84" t="str">
        <f t="shared" si="22"/>
        <v/>
      </c>
      <c r="H218" s="84" t="str">
        <f t="shared" si="22"/>
        <v/>
      </c>
      <c r="I218" s="84" t="str">
        <f t="shared" si="22"/>
        <v/>
      </c>
      <c r="J218" s="84" t="str">
        <f t="shared" si="22"/>
        <v/>
      </c>
      <c r="K218" s="153" t="str">
        <f t="shared" si="23"/>
        <v/>
      </c>
      <c r="L218" s="153" t="str">
        <f t="shared" si="24"/>
        <v/>
      </c>
      <c r="M218" s="84" t="str">
        <f t="shared" si="25"/>
        <v/>
      </c>
    </row>
    <row r="219" spans="1:13" ht="15.75" customHeight="1" x14ac:dyDescent="0.55000000000000004">
      <c r="A219" s="152"/>
      <c r="B219" s="152"/>
      <c r="C219" s="152"/>
      <c r="D219" s="79"/>
      <c r="E219" s="79"/>
      <c r="F219" s="84" t="str">
        <f t="shared" si="22"/>
        <v/>
      </c>
      <c r="G219" s="84" t="str">
        <f t="shared" si="22"/>
        <v/>
      </c>
      <c r="H219" s="84" t="str">
        <f t="shared" si="22"/>
        <v/>
      </c>
      <c r="I219" s="84" t="str">
        <f t="shared" si="22"/>
        <v/>
      </c>
      <c r="J219" s="84" t="str">
        <f t="shared" si="22"/>
        <v/>
      </c>
      <c r="K219" s="153" t="str">
        <f t="shared" si="23"/>
        <v/>
      </c>
      <c r="L219" s="153" t="str">
        <f t="shared" si="24"/>
        <v/>
      </c>
      <c r="M219" s="84" t="str">
        <f t="shared" si="25"/>
        <v/>
      </c>
    </row>
    <row r="220" spans="1:13" ht="15.75" customHeight="1" x14ac:dyDescent="0.55000000000000004">
      <c r="A220" s="152"/>
      <c r="B220" s="152"/>
      <c r="C220" s="152"/>
      <c r="D220" s="79"/>
      <c r="E220" s="79"/>
      <c r="F220" s="84" t="str">
        <f t="shared" si="22"/>
        <v/>
      </c>
      <c r="G220" s="84" t="str">
        <f t="shared" si="22"/>
        <v/>
      </c>
      <c r="H220" s="84" t="str">
        <f t="shared" si="22"/>
        <v/>
      </c>
      <c r="I220" s="84" t="str">
        <f t="shared" si="22"/>
        <v/>
      </c>
      <c r="J220" s="84" t="str">
        <f t="shared" si="22"/>
        <v/>
      </c>
      <c r="K220" s="153" t="str">
        <f t="shared" si="23"/>
        <v/>
      </c>
      <c r="L220" s="153" t="str">
        <f t="shared" si="24"/>
        <v/>
      </c>
      <c r="M220" s="84" t="str">
        <f t="shared" si="25"/>
        <v/>
      </c>
    </row>
    <row r="221" spans="1:13" ht="15.75" customHeight="1" x14ac:dyDescent="0.55000000000000004">
      <c r="A221" s="152"/>
      <c r="B221" s="152"/>
      <c r="C221" s="152"/>
      <c r="D221" s="79"/>
      <c r="E221" s="79"/>
      <c r="F221" s="84" t="str">
        <f t="shared" ref="F221:J244" si="26">IF($B221="","",3)</f>
        <v/>
      </c>
      <c r="G221" s="84" t="str">
        <f t="shared" si="26"/>
        <v/>
      </c>
      <c r="H221" s="84" t="str">
        <f t="shared" si="26"/>
        <v/>
      </c>
      <c r="I221" s="84" t="str">
        <f t="shared" si="26"/>
        <v/>
      </c>
      <c r="J221" s="84" t="str">
        <f t="shared" si="26"/>
        <v/>
      </c>
      <c r="K221" s="153" t="str">
        <f t="shared" si="23"/>
        <v/>
      </c>
      <c r="L221" s="153" t="str">
        <f t="shared" si="24"/>
        <v/>
      </c>
      <c r="M221" s="84" t="str">
        <f t="shared" si="25"/>
        <v/>
      </c>
    </row>
    <row r="222" spans="1:13" ht="15.75" customHeight="1" x14ac:dyDescent="0.55000000000000004">
      <c r="A222" s="152"/>
      <c r="B222" s="152"/>
      <c r="C222" s="152"/>
      <c r="D222" s="79"/>
      <c r="E222" s="79"/>
      <c r="F222" s="84" t="str">
        <f t="shared" si="26"/>
        <v/>
      </c>
      <c r="G222" s="84" t="str">
        <f t="shared" si="26"/>
        <v/>
      </c>
      <c r="H222" s="84" t="str">
        <f t="shared" si="26"/>
        <v/>
      </c>
      <c r="I222" s="84" t="str">
        <f t="shared" si="26"/>
        <v/>
      </c>
      <c r="J222" s="84" t="str">
        <f t="shared" si="26"/>
        <v/>
      </c>
      <c r="K222" s="153" t="str">
        <f t="shared" si="23"/>
        <v/>
      </c>
      <c r="L222" s="153" t="str">
        <f t="shared" si="24"/>
        <v/>
      </c>
      <c r="M222" s="84" t="str">
        <f t="shared" si="25"/>
        <v/>
      </c>
    </row>
    <row r="223" spans="1:13" ht="15.75" customHeight="1" x14ac:dyDescent="0.55000000000000004">
      <c r="A223" s="152"/>
      <c r="B223" s="152"/>
      <c r="C223" s="152"/>
      <c r="D223" s="79"/>
      <c r="E223" s="79"/>
      <c r="F223" s="84" t="str">
        <f t="shared" si="26"/>
        <v/>
      </c>
      <c r="G223" s="84" t="str">
        <f t="shared" si="26"/>
        <v/>
      </c>
      <c r="H223" s="84" t="str">
        <f t="shared" si="26"/>
        <v/>
      </c>
      <c r="I223" s="84" t="str">
        <f t="shared" si="26"/>
        <v/>
      </c>
      <c r="J223" s="84" t="str">
        <f t="shared" si="26"/>
        <v/>
      </c>
      <c r="K223" s="153" t="str">
        <f t="shared" si="23"/>
        <v/>
      </c>
      <c r="L223" s="153" t="str">
        <f t="shared" si="24"/>
        <v/>
      </c>
      <c r="M223" s="84" t="str">
        <f t="shared" si="25"/>
        <v/>
      </c>
    </row>
    <row r="224" spans="1:13" ht="15.75" customHeight="1" x14ac:dyDescent="0.55000000000000004">
      <c r="A224" s="152"/>
      <c r="B224" s="152"/>
      <c r="C224" s="152"/>
      <c r="D224" s="79"/>
      <c r="E224" s="79"/>
      <c r="F224" s="84" t="str">
        <f t="shared" si="26"/>
        <v/>
      </c>
      <c r="G224" s="84" t="str">
        <f t="shared" si="26"/>
        <v/>
      </c>
      <c r="H224" s="84" t="str">
        <f t="shared" si="26"/>
        <v/>
      </c>
      <c r="I224" s="84" t="str">
        <f t="shared" si="26"/>
        <v/>
      </c>
      <c r="J224" s="84" t="str">
        <f t="shared" si="26"/>
        <v/>
      </c>
      <c r="K224" s="153" t="str">
        <f t="shared" si="23"/>
        <v/>
      </c>
      <c r="L224" s="153" t="str">
        <f t="shared" si="24"/>
        <v/>
      </c>
      <c r="M224" s="84" t="str">
        <f t="shared" si="25"/>
        <v/>
      </c>
    </row>
    <row r="225" spans="1:13" ht="15.75" customHeight="1" x14ac:dyDescent="0.55000000000000004">
      <c r="A225" s="152"/>
      <c r="B225" s="152"/>
      <c r="C225" s="152"/>
      <c r="D225" s="79"/>
      <c r="E225" s="79"/>
      <c r="F225" s="84" t="str">
        <f t="shared" si="26"/>
        <v/>
      </c>
      <c r="G225" s="84" t="str">
        <f t="shared" si="26"/>
        <v/>
      </c>
      <c r="H225" s="84" t="str">
        <f t="shared" si="26"/>
        <v/>
      </c>
      <c r="I225" s="84" t="str">
        <f t="shared" si="26"/>
        <v/>
      </c>
      <c r="J225" s="84" t="str">
        <f t="shared" si="26"/>
        <v/>
      </c>
      <c r="K225" s="153" t="str">
        <f t="shared" si="23"/>
        <v/>
      </c>
      <c r="L225" s="153" t="str">
        <f t="shared" si="24"/>
        <v/>
      </c>
      <c r="M225" s="84" t="str">
        <f t="shared" si="25"/>
        <v/>
      </c>
    </row>
    <row r="226" spans="1:13" ht="15.75" customHeight="1" x14ac:dyDescent="0.55000000000000004">
      <c r="A226" s="152"/>
      <c r="B226" s="152"/>
      <c r="C226" s="152"/>
      <c r="D226" s="79"/>
      <c r="E226" s="79"/>
      <c r="F226" s="84" t="str">
        <f t="shared" si="26"/>
        <v/>
      </c>
      <c r="G226" s="84" t="str">
        <f t="shared" si="26"/>
        <v/>
      </c>
      <c r="H226" s="84" t="str">
        <f t="shared" si="26"/>
        <v/>
      </c>
      <c r="I226" s="84" t="str">
        <f t="shared" si="26"/>
        <v/>
      </c>
      <c r="J226" s="84" t="str">
        <f t="shared" si="26"/>
        <v/>
      </c>
      <c r="K226" s="153" t="str">
        <f t="shared" si="23"/>
        <v/>
      </c>
      <c r="L226" s="153" t="str">
        <f t="shared" si="24"/>
        <v/>
      </c>
      <c r="M226" s="84" t="str">
        <f t="shared" si="25"/>
        <v/>
      </c>
    </row>
    <row r="227" spans="1:13" ht="15.75" customHeight="1" x14ac:dyDescent="0.55000000000000004">
      <c r="A227" s="152"/>
      <c r="B227" s="152"/>
      <c r="C227" s="152"/>
      <c r="D227" s="79"/>
      <c r="E227" s="79"/>
      <c r="F227" s="84" t="str">
        <f t="shared" si="26"/>
        <v/>
      </c>
      <c r="G227" s="84" t="str">
        <f t="shared" si="26"/>
        <v/>
      </c>
      <c r="H227" s="84" t="str">
        <f t="shared" si="26"/>
        <v/>
      </c>
      <c r="I227" s="84" t="str">
        <f t="shared" si="26"/>
        <v/>
      </c>
      <c r="J227" s="84" t="str">
        <f t="shared" si="26"/>
        <v/>
      </c>
      <c r="K227" s="153" t="str">
        <f t="shared" si="23"/>
        <v/>
      </c>
      <c r="L227" s="153" t="str">
        <f t="shared" si="24"/>
        <v/>
      </c>
      <c r="M227" s="84" t="str">
        <f t="shared" si="25"/>
        <v/>
      </c>
    </row>
    <row r="228" spans="1:13" ht="15.75" customHeight="1" x14ac:dyDescent="0.55000000000000004">
      <c r="A228" s="152"/>
      <c r="B228" s="152"/>
      <c r="C228" s="152"/>
      <c r="D228" s="79"/>
      <c r="E228" s="79"/>
      <c r="F228" s="84" t="str">
        <f t="shared" si="26"/>
        <v/>
      </c>
      <c r="G228" s="84" t="str">
        <f t="shared" si="26"/>
        <v/>
      </c>
      <c r="H228" s="84" t="str">
        <f t="shared" si="26"/>
        <v/>
      </c>
      <c r="I228" s="84" t="str">
        <f t="shared" si="26"/>
        <v/>
      </c>
      <c r="J228" s="84" t="str">
        <f t="shared" si="26"/>
        <v/>
      </c>
      <c r="K228" s="153" t="str">
        <f t="shared" si="23"/>
        <v/>
      </c>
      <c r="L228" s="153" t="str">
        <f t="shared" si="24"/>
        <v/>
      </c>
      <c r="M228" s="84" t="str">
        <f t="shared" si="25"/>
        <v/>
      </c>
    </row>
    <row r="229" spans="1:13" ht="15.75" customHeight="1" x14ac:dyDescent="0.55000000000000004">
      <c r="A229" s="152"/>
      <c r="B229" s="152"/>
      <c r="C229" s="152"/>
      <c r="D229" s="79"/>
      <c r="E229" s="79"/>
      <c r="F229" s="84" t="str">
        <f t="shared" si="26"/>
        <v/>
      </c>
      <c r="G229" s="84" t="str">
        <f t="shared" si="26"/>
        <v/>
      </c>
      <c r="H229" s="84" t="str">
        <f t="shared" si="26"/>
        <v/>
      </c>
      <c r="I229" s="84" t="str">
        <f t="shared" si="26"/>
        <v/>
      </c>
      <c r="J229" s="84" t="str">
        <f t="shared" si="26"/>
        <v/>
      </c>
      <c r="K229" s="153" t="str">
        <f t="shared" si="23"/>
        <v/>
      </c>
      <c r="L229" s="153" t="str">
        <f t="shared" si="24"/>
        <v/>
      </c>
      <c r="M229" s="84" t="str">
        <f t="shared" si="25"/>
        <v/>
      </c>
    </row>
    <row r="230" spans="1:13" ht="15.75" customHeight="1" x14ac:dyDescent="0.55000000000000004">
      <c r="A230" s="152"/>
      <c r="B230" s="152"/>
      <c r="C230" s="152"/>
      <c r="D230" s="79"/>
      <c r="E230" s="79"/>
      <c r="F230" s="84" t="str">
        <f t="shared" si="26"/>
        <v/>
      </c>
      <c r="G230" s="84" t="str">
        <f t="shared" si="26"/>
        <v/>
      </c>
      <c r="H230" s="84" t="str">
        <f t="shared" si="26"/>
        <v/>
      </c>
      <c r="I230" s="84" t="str">
        <f t="shared" si="26"/>
        <v/>
      </c>
      <c r="J230" s="84" t="str">
        <f t="shared" si="26"/>
        <v/>
      </c>
      <c r="K230" s="153" t="str">
        <f t="shared" si="23"/>
        <v/>
      </c>
      <c r="L230" s="153" t="str">
        <f t="shared" si="24"/>
        <v/>
      </c>
      <c r="M230" s="84" t="str">
        <f t="shared" si="25"/>
        <v/>
      </c>
    </row>
    <row r="231" spans="1:13" ht="15.75" customHeight="1" x14ac:dyDescent="0.55000000000000004">
      <c r="A231" s="152"/>
      <c r="B231" s="152"/>
      <c r="C231" s="152"/>
      <c r="D231" s="79"/>
      <c r="E231" s="79"/>
      <c r="F231" s="84" t="str">
        <f t="shared" si="26"/>
        <v/>
      </c>
      <c r="G231" s="84" t="str">
        <f t="shared" si="26"/>
        <v/>
      </c>
      <c r="H231" s="84" t="str">
        <f t="shared" si="26"/>
        <v/>
      </c>
      <c r="I231" s="84" t="str">
        <f t="shared" si="26"/>
        <v/>
      </c>
      <c r="J231" s="84" t="str">
        <f t="shared" si="26"/>
        <v/>
      </c>
      <c r="K231" s="153" t="str">
        <f t="shared" si="23"/>
        <v/>
      </c>
      <c r="L231" s="153" t="str">
        <f t="shared" si="24"/>
        <v/>
      </c>
      <c r="M231" s="84" t="str">
        <f t="shared" si="25"/>
        <v/>
      </c>
    </row>
    <row r="232" spans="1:13" ht="15.75" customHeight="1" x14ac:dyDescent="0.55000000000000004">
      <c r="A232" s="152"/>
      <c r="B232" s="152"/>
      <c r="C232" s="152"/>
      <c r="D232" s="79"/>
      <c r="E232" s="79"/>
      <c r="F232" s="84" t="str">
        <f t="shared" si="26"/>
        <v/>
      </c>
      <c r="G232" s="84" t="str">
        <f t="shared" si="26"/>
        <v/>
      </c>
      <c r="H232" s="84" t="str">
        <f t="shared" si="26"/>
        <v/>
      </c>
      <c r="I232" s="84" t="str">
        <f t="shared" si="26"/>
        <v/>
      </c>
      <c r="J232" s="84" t="str">
        <f t="shared" si="26"/>
        <v/>
      </c>
      <c r="K232" s="153" t="str">
        <f t="shared" si="23"/>
        <v/>
      </c>
      <c r="L232" s="153" t="str">
        <f t="shared" si="24"/>
        <v/>
      </c>
      <c r="M232" s="84" t="str">
        <f t="shared" si="25"/>
        <v/>
      </c>
    </row>
    <row r="233" spans="1:13" ht="15.75" customHeight="1" x14ac:dyDescent="0.55000000000000004">
      <c r="A233" s="152"/>
      <c r="B233" s="152"/>
      <c r="C233" s="152"/>
      <c r="D233" s="79"/>
      <c r="E233" s="79"/>
      <c r="F233" s="84" t="str">
        <f t="shared" si="26"/>
        <v/>
      </c>
      <c r="G233" s="84" t="str">
        <f t="shared" si="26"/>
        <v/>
      </c>
      <c r="H233" s="84" t="str">
        <f t="shared" si="26"/>
        <v/>
      </c>
      <c r="I233" s="84" t="str">
        <f t="shared" si="26"/>
        <v/>
      </c>
      <c r="J233" s="84" t="str">
        <f t="shared" si="26"/>
        <v/>
      </c>
      <c r="K233" s="153" t="str">
        <f t="shared" si="23"/>
        <v/>
      </c>
      <c r="L233" s="153" t="str">
        <f t="shared" si="24"/>
        <v/>
      </c>
      <c r="M233" s="84" t="str">
        <f t="shared" si="25"/>
        <v/>
      </c>
    </row>
    <row r="234" spans="1:13" ht="15.75" customHeight="1" x14ac:dyDescent="0.55000000000000004">
      <c r="A234" s="152"/>
      <c r="B234" s="152"/>
      <c r="C234" s="152"/>
      <c r="D234" s="79"/>
      <c r="E234" s="79"/>
      <c r="F234" s="84" t="str">
        <f t="shared" si="26"/>
        <v/>
      </c>
      <c r="G234" s="84" t="str">
        <f t="shared" si="26"/>
        <v/>
      </c>
      <c r="H234" s="84" t="str">
        <f t="shared" si="26"/>
        <v/>
      </c>
      <c r="I234" s="84" t="str">
        <f t="shared" si="26"/>
        <v/>
      </c>
      <c r="J234" s="84" t="str">
        <f t="shared" si="26"/>
        <v/>
      </c>
      <c r="K234" s="153" t="str">
        <f t="shared" si="23"/>
        <v/>
      </c>
      <c r="L234" s="153" t="str">
        <f t="shared" si="24"/>
        <v/>
      </c>
      <c r="M234" s="84" t="str">
        <f t="shared" si="25"/>
        <v/>
      </c>
    </row>
    <row r="235" spans="1:13" ht="15.75" customHeight="1" x14ac:dyDescent="0.55000000000000004">
      <c r="A235" s="152"/>
      <c r="B235" s="152"/>
      <c r="C235" s="152"/>
      <c r="D235" s="79"/>
      <c r="E235" s="79"/>
      <c r="F235" s="84" t="str">
        <f t="shared" si="26"/>
        <v/>
      </c>
      <c r="G235" s="84" t="str">
        <f t="shared" si="26"/>
        <v/>
      </c>
      <c r="H235" s="84" t="str">
        <f t="shared" si="26"/>
        <v/>
      </c>
      <c r="I235" s="84" t="str">
        <f t="shared" si="26"/>
        <v/>
      </c>
      <c r="J235" s="84" t="str">
        <f t="shared" si="26"/>
        <v/>
      </c>
      <c r="K235" s="153" t="str">
        <f t="shared" si="23"/>
        <v/>
      </c>
      <c r="L235" s="153" t="str">
        <f t="shared" si="24"/>
        <v/>
      </c>
      <c r="M235" s="84" t="str">
        <f t="shared" si="25"/>
        <v/>
      </c>
    </row>
    <row r="236" spans="1:13" ht="15.75" customHeight="1" x14ac:dyDescent="0.55000000000000004">
      <c r="A236" s="152"/>
      <c r="B236" s="152"/>
      <c r="C236" s="152"/>
      <c r="D236" s="79"/>
      <c r="E236" s="79"/>
      <c r="F236" s="84" t="str">
        <f t="shared" si="26"/>
        <v/>
      </c>
      <c r="G236" s="84" t="str">
        <f t="shared" si="26"/>
        <v/>
      </c>
      <c r="H236" s="84" t="str">
        <f t="shared" si="26"/>
        <v/>
      </c>
      <c r="I236" s="84" t="str">
        <f t="shared" si="26"/>
        <v/>
      </c>
      <c r="J236" s="84" t="str">
        <f t="shared" si="26"/>
        <v/>
      </c>
      <c r="K236" s="153" t="str">
        <f t="shared" si="23"/>
        <v/>
      </c>
      <c r="L236" s="153" t="str">
        <f t="shared" si="24"/>
        <v/>
      </c>
      <c r="M236" s="84" t="str">
        <f t="shared" si="25"/>
        <v/>
      </c>
    </row>
    <row r="237" spans="1:13" ht="15.75" customHeight="1" x14ac:dyDescent="0.55000000000000004">
      <c r="A237" s="152"/>
      <c r="B237" s="152"/>
      <c r="C237" s="152"/>
      <c r="D237" s="79"/>
      <c r="E237" s="79"/>
      <c r="F237" s="84" t="str">
        <f t="shared" si="26"/>
        <v/>
      </c>
      <c r="G237" s="84" t="str">
        <f t="shared" si="26"/>
        <v/>
      </c>
      <c r="H237" s="84" t="str">
        <f t="shared" si="26"/>
        <v/>
      </c>
      <c r="I237" s="84" t="str">
        <f t="shared" si="26"/>
        <v/>
      </c>
      <c r="J237" s="84" t="str">
        <f t="shared" si="26"/>
        <v/>
      </c>
      <c r="K237" s="153" t="str">
        <f t="shared" si="23"/>
        <v/>
      </c>
      <c r="L237" s="153" t="str">
        <f t="shared" si="24"/>
        <v/>
      </c>
      <c r="M237" s="84" t="str">
        <f t="shared" si="25"/>
        <v/>
      </c>
    </row>
    <row r="238" spans="1:13" ht="15.75" customHeight="1" x14ac:dyDescent="0.55000000000000004">
      <c r="A238" s="152"/>
      <c r="B238" s="152"/>
      <c r="C238" s="152"/>
      <c r="D238" s="79"/>
      <c r="E238" s="79"/>
      <c r="F238" s="84" t="str">
        <f t="shared" si="26"/>
        <v/>
      </c>
      <c r="G238" s="84" t="str">
        <f t="shared" si="26"/>
        <v/>
      </c>
      <c r="H238" s="84" t="str">
        <f t="shared" si="26"/>
        <v/>
      </c>
      <c r="I238" s="84" t="str">
        <f t="shared" si="26"/>
        <v/>
      </c>
      <c r="J238" s="84" t="str">
        <f t="shared" si="26"/>
        <v/>
      </c>
      <c r="K238" s="153" t="str">
        <f t="shared" si="23"/>
        <v/>
      </c>
      <c r="L238" s="153" t="str">
        <f t="shared" si="24"/>
        <v/>
      </c>
      <c r="M238" s="84" t="str">
        <f t="shared" si="25"/>
        <v/>
      </c>
    </row>
    <row r="239" spans="1:13" ht="15.75" customHeight="1" x14ac:dyDescent="0.55000000000000004">
      <c r="A239" s="152"/>
      <c r="B239" s="152"/>
      <c r="C239" s="152"/>
      <c r="D239" s="79"/>
      <c r="E239" s="79"/>
      <c r="F239" s="84" t="str">
        <f t="shared" si="26"/>
        <v/>
      </c>
      <c r="G239" s="84" t="str">
        <f t="shared" si="26"/>
        <v/>
      </c>
      <c r="H239" s="84" t="str">
        <f t="shared" si="26"/>
        <v/>
      </c>
      <c r="I239" s="84" t="str">
        <f t="shared" si="26"/>
        <v/>
      </c>
      <c r="J239" s="84" t="str">
        <f t="shared" si="26"/>
        <v/>
      </c>
      <c r="K239" s="153" t="str">
        <f t="shared" si="23"/>
        <v/>
      </c>
      <c r="L239" s="153" t="str">
        <f t="shared" si="24"/>
        <v/>
      </c>
      <c r="M239" s="84" t="str">
        <f t="shared" si="25"/>
        <v/>
      </c>
    </row>
    <row r="240" spans="1:13" ht="15.75" customHeight="1" x14ac:dyDescent="0.55000000000000004">
      <c r="A240" s="152"/>
      <c r="B240" s="152"/>
      <c r="C240" s="152"/>
      <c r="D240" s="79"/>
      <c r="E240" s="79"/>
      <c r="F240" s="84" t="str">
        <f t="shared" si="26"/>
        <v/>
      </c>
      <c r="G240" s="84" t="str">
        <f t="shared" si="26"/>
        <v/>
      </c>
      <c r="H240" s="84" t="str">
        <f t="shared" si="26"/>
        <v/>
      </c>
      <c r="I240" s="84" t="str">
        <f t="shared" si="26"/>
        <v/>
      </c>
      <c r="J240" s="84" t="str">
        <f t="shared" si="26"/>
        <v/>
      </c>
      <c r="K240" s="153" t="str">
        <f t="shared" si="23"/>
        <v/>
      </c>
      <c r="L240" s="153" t="str">
        <f t="shared" si="24"/>
        <v/>
      </c>
      <c r="M240" s="84" t="str">
        <f t="shared" si="25"/>
        <v/>
      </c>
    </row>
    <row r="241" spans="1:13" ht="15.75" customHeight="1" x14ac:dyDescent="0.55000000000000004">
      <c r="A241" s="152"/>
      <c r="B241" s="152"/>
      <c r="C241" s="152"/>
      <c r="D241" s="79"/>
      <c r="E241" s="79"/>
      <c r="F241" s="84" t="str">
        <f t="shared" si="26"/>
        <v/>
      </c>
      <c r="G241" s="84" t="str">
        <f t="shared" si="26"/>
        <v/>
      </c>
      <c r="H241" s="84" t="str">
        <f t="shared" si="26"/>
        <v/>
      </c>
      <c r="I241" s="84" t="str">
        <f t="shared" si="26"/>
        <v/>
      </c>
      <c r="J241" s="84" t="str">
        <f t="shared" si="26"/>
        <v/>
      </c>
      <c r="K241" s="153" t="str">
        <f t="shared" si="23"/>
        <v/>
      </c>
      <c r="L241" s="153" t="str">
        <f t="shared" si="24"/>
        <v/>
      </c>
      <c r="M241" s="84" t="str">
        <f t="shared" si="25"/>
        <v/>
      </c>
    </row>
    <row r="242" spans="1:13" ht="15.75" customHeight="1" x14ac:dyDescent="0.55000000000000004">
      <c r="A242" s="152"/>
      <c r="B242" s="152"/>
      <c r="C242" s="152"/>
      <c r="D242" s="79"/>
      <c r="E242" s="79"/>
      <c r="F242" s="84" t="str">
        <f t="shared" si="26"/>
        <v/>
      </c>
      <c r="G242" s="84" t="str">
        <f t="shared" si="26"/>
        <v/>
      </c>
      <c r="H242" s="84" t="str">
        <f t="shared" si="26"/>
        <v/>
      </c>
      <c r="I242" s="84" t="str">
        <f t="shared" si="26"/>
        <v/>
      </c>
      <c r="J242" s="84" t="str">
        <f t="shared" si="26"/>
        <v/>
      </c>
      <c r="K242" s="153" t="str">
        <f t="shared" si="23"/>
        <v/>
      </c>
      <c r="L242" s="153" t="str">
        <f t="shared" si="24"/>
        <v/>
      </c>
      <c r="M242" s="84" t="str">
        <f t="shared" si="25"/>
        <v/>
      </c>
    </row>
    <row r="243" spans="1:13" ht="15.75" customHeight="1" x14ac:dyDescent="0.55000000000000004">
      <c r="A243" s="152"/>
      <c r="B243" s="152"/>
      <c r="C243" s="152"/>
      <c r="D243" s="79"/>
      <c r="E243" s="79"/>
      <c r="F243" s="84" t="str">
        <f t="shared" si="26"/>
        <v/>
      </c>
      <c r="G243" s="84" t="str">
        <f t="shared" si="26"/>
        <v/>
      </c>
      <c r="H243" s="84" t="str">
        <f t="shared" si="26"/>
        <v/>
      </c>
      <c r="I243" s="84" t="str">
        <f t="shared" si="26"/>
        <v/>
      </c>
      <c r="J243" s="84" t="str">
        <f t="shared" si="26"/>
        <v/>
      </c>
      <c r="K243" s="153" t="str">
        <f t="shared" si="23"/>
        <v/>
      </c>
      <c r="L243" s="153" t="str">
        <f t="shared" si="24"/>
        <v/>
      </c>
      <c r="M243" s="84" t="str">
        <f t="shared" si="25"/>
        <v/>
      </c>
    </row>
    <row r="244" spans="1:13" ht="15.75" customHeight="1" x14ac:dyDescent="0.55000000000000004">
      <c r="A244" s="152"/>
      <c r="B244" s="152"/>
      <c r="C244" s="152"/>
      <c r="D244" s="79"/>
      <c r="E244" s="79"/>
      <c r="F244" s="84" t="str">
        <f t="shared" si="26"/>
        <v/>
      </c>
      <c r="G244" s="84" t="str">
        <f t="shared" si="26"/>
        <v/>
      </c>
      <c r="H244" s="84" t="str">
        <f t="shared" si="26"/>
        <v/>
      </c>
      <c r="I244" s="84" t="str">
        <f t="shared" si="26"/>
        <v/>
      </c>
      <c r="J244" s="84" t="str">
        <f t="shared" si="26"/>
        <v/>
      </c>
      <c r="K244" s="153" t="str">
        <f t="shared" si="23"/>
        <v/>
      </c>
      <c r="L244" s="153" t="str">
        <f t="shared" si="24"/>
        <v/>
      </c>
      <c r="M244" s="84" t="str">
        <f t="shared" si="25"/>
        <v/>
      </c>
    </row>
  </sheetData>
  <sheetProtection algorithmName="SHA-512" hashValue="ul0q7VeVXzF9DZdzS5SA5hBRCr1nq1c3prc/SIXBPjnnlDOR2u2y8HCQrAE2dmGNyAWdmIHhN3jC+i/PVsQIKA==" saltValue="p7zKCueTELKRSJYf+gYW0w==" spinCount="100000" sheet="1" objects="1" scenarios="1"/>
  <mergeCells count="17">
    <mergeCell ref="A1:M1"/>
    <mergeCell ref="B8:B9"/>
    <mergeCell ref="D8:E8"/>
    <mergeCell ref="D9:E9"/>
    <mergeCell ref="A2:E7"/>
    <mergeCell ref="A8:A9"/>
    <mergeCell ref="F2:F7"/>
    <mergeCell ref="L2:L9"/>
    <mergeCell ref="M2:M9"/>
    <mergeCell ref="G2:G7"/>
    <mergeCell ref="H2:H7"/>
    <mergeCell ref="K2:K9"/>
    <mergeCell ref="J2:J7"/>
    <mergeCell ref="I2:I7"/>
    <mergeCell ref="F9:J9"/>
    <mergeCell ref="F8:J8"/>
    <mergeCell ref="C8:C9"/>
  </mergeCells>
  <conditionalFormatting sqref="A10:M244">
    <cfRule type="expression" dxfId="1" priority="1">
      <formula>$D10&lt;&gt;""</formula>
    </cfRule>
  </conditionalFormatting>
  <dataValidations count="1">
    <dataValidation type="list" allowBlank="1" showInputMessage="1" showErrorMessage="1" sqref="F10:J244" xr:uid="{D85B15CE-DD6A-4B43-ADFF-2FF6CEF9E3C1}">
      <formula1>"0,1,2,3"</formula1>
    </dataValidation>
  </dataValidations>
  <printOptions horizontalCentered="1"/>
  <pageMargins left="0.78740157480314965" right="0.19685039370078741" top="0.19685039370078741" bottom="0.19685039370078741" header="0" footer="0"/>
  <pageSetup paperSize="9" scale="65" fitToHeight="0" pageOrder="overThenDown" orientation="portrait" cellComments="atEnd" r:id="rId1"/>
  <ignoredErrors>
    <ignoredError sqref="F13:I20 J13:J21 F22:K39 F21:I21 K21 F168:K244 K45 K40:K44" unlockedFormula="1"/>
    <ignoredError sqref="F45:J45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outlinePr summaryBelow="0" summaryRight="0"/>
  </sheetPr>
  <dimension ref="A1:AD1073"/>
  <sheetViews>
    <sheetView zoomScale="96" zoomScaleNormal="96" workbookViewId="0">
      <selection activeCell="D14" sqref="A1:XFD1048576"/>
    </sheetView>
  </sheetViews>
  <sheetFormatPr defaultColWidth="14.42578125" defaultRowHeight="15.75" customHeight="1" x14ac:dyDescent="0.55000000000000004"/>
  <cols>
    <col min="1" max="1" width="14.42578125" style="11"/>
    <col min="2" max="2" width="10.28515625" style="11" bestFit="1" customWidth="1"/>
    <col min="3" max="3" width="11.28515625" style="11" bestFit="1" customWidth="1"/>
    <col min="4" max="4" width="11.42578125" style="11" bestFit="1" customWidth="1"/>
    <col min="5" max="5" width="9.28515625" style="25" bestFit="1" customWidth="1"/>
    <col min="6" max="6" width="28.85546875" style="11" bestFit="1" customWidth="1"/>
    <col min="7" max="7" width="26.42578125" style="11" bestFit="1" customWidth="1"/>
    <col min="8" max="8" width="8.7109375" style="11" bestFit="1" customWidth="1"/>
    <col min="9" max="9" width="28.42578125" style="11" bestFit="1" customWidth="1"/>
    <col min="10" max="10" width="9.5703125" style="11" bestFit="1" customWidth="1"/>
    <col min="11" max="11" width="8.42578125" style="11" bestFit="1" customWidth="1"/>
    <col min="12" max="12" width="9.85546875" style="11" bestFit="1" customWidth="1"/>
    <col min="13" max="13" width="25.5703125" style="11" bestFit="1" customWidth="1"/>
    <col min="14" max="14" width="26.42578125" style="11" bestFit="1" customWidth="1"/>
    <col min="15" max="15" width="24.5703125" style="11" bestFit="1" customWidth="1"/>
    <col min="16" max="16" width="3.5703125" style="25" customWidth="1"/>
    <col min="17" max="17" width="6.42578125" style="24" bestFit="1" customWidth="1"/>
    <col min="18" max="18" width="6.85546875" style="25" bestFit="1" customWidth="1"/>
    <col min="19" max="19" width="8.85546875" style="25" customWidth="1"/>
    <col min="20" max="20" width="17.42578125" style="11" customWidth="1"/>
    <col min="21" max="21" width="14.42578125" style="11"/>
    <col min="22" max="22" width="8.85546875" style="25" customWidth="1"/>
    <col min="23" max="23" width="3" style="24" customWidth="1"/>
    <col min="24" max="24" width="11" style="25" customWidth="1"/>
    <col min="25" max="25" width="6.42578125" style="24" customWidth="1"/>
    <col min="26" max="26" width="6.42578125" style="24" bestFit="1" customWidth="1"/>
    <col min="27" max="27" width="11" style="11" bestFit="1" customWidth="1"/>
    <col min="28" max="16384" width="14.42578125" style="11"/>
  </cols>
  <sheetData>
    <row r="1" spans="1:30" ht="24" x14ac:dyDescent="0.55000000000000004">
      <c r="A1" s="11" t="s">
        <v>1541</v>
      </c>
      <c r="B1" s="8" t="s">
        <v>67</v>
      </c>
      <c r="C1" s="8" t="s">
        <v>12</v>
      </c>
      <c r="D1" s="8" t="s">
        <v>6</v>
      </c>
      <c r="E1" s="8" t="s">
        <v>10</v>
      </c>
      <c r="F1" s="8" t="s">
        <v>2</v>
      </c>
      <c r="G1" s="8" t="s">
        <v>68</v>
      </c>
      <c r="H1" s="8" t="s">
        <v>69</v>
      </c>
      <c r="I1" s="8" t="s">
        <v>70</v>
      </c>
      <c r="J1" s="8" t="s">
        <v>71</v>
      </c>
      <c r="K1" s="8" t="s">
        <v>72</v>
      </c>
      <c r="L1" s="8" t="s">
        <v>73</v>
      </c>
      <c r="M1" s="9" t="s">
        <v>108</v>
      </c>
      <c r="N1" s="8" t="s">
        <v>111</v>
      </c>
      <c r="O1" s="9" t="s">
        <v>109</v>
      </c>
      <c r="P1" s="16"/>
      <c r="Q1" s="13" t="s">
        <v>54</v>
      </c>
      <c r="R1" s="16" t="s">
        <v>2240</v>
      </c>
      <c r="S1" s="16"/>
      <c r="T1" s="10"/>
      <c r="U1" s="10" t="s">
        <v>2326</v>
      </c>
      <c r="V1" s="16" t="s">
        <v>1557</v>
      </c>
      <c r="W1" s="13"/>
      <c r="X1" s="16" t="str">
        <f>p01pok!A21&amp;p01pok!B21</f>
        <v>ม.1/1</v>
      </c>
      <c r="Y1" s="13"/>
      <c r="Z1" s="13"/>
      <c r="AA1" s="10"/>
      <c r="AB1" s="10"/>
      <c r="AC1" s="10"/>
      <c r="AD1" s="10"/>
    </row>
    <row r="2" spans="1:30" ht="24" x14ac:dyDescent="0.55000000000000004">
      <c r="A2" s="12" t="s">
        <v>117</v>
      </c>
      <c r="B2" s="12" t="s">
        <v>1552</v>
      </c>
      <c r="C2" s="13" t="s">
        <v>74</v>
      </c>
      <c r="D2" s="13" t="s">
        <v>14</v>
      </c>
      <c r="E2" s="15" t="s">
        <v>650</v>
      </c>
      <c r="F2" s="15" t="s">
        <v>116</v>
      </c>
      <c r="G2" s="15" t="s">
        <v>115</v>
      </c>
      <c r="H2" s="16" t="s">
        <v>76</v>
      </c>
      <c r="I2" s="16" t="s">
        <v>77</v>
      </c>
      <c r="J2" s="16" t="s">
        <v>78</v>
      </c>
      <c r="K2" s="17">
        <v>0</v>
      </c>
      <c r="L2" s="16" t="s">
        <v>79</v>
      </c>
      <c r="M2" s="15" t="s">
        <v>115</v>
      </c>
      <c r="N2" s="15" t="s">
        <v>115</v>
      </c>
      <c r="O2" s="10"/>
      <c r="P2" s="16"/>
      <c r="Q2" s="13">
        <v>1</v>
      </c>
      <c r="R2" s="16" t="s">
        <v>2336</v>
      </c>
      <c r="S2" s="16" t="s">
        <v>570</v>
      </c>
      <c r="T2" s="10" t="s">
        <v>2337</v>
      </c>
      <c r="U2" s="10" t="s">
        <v>2338</v>
      </c>
      <c r="V2" s="16" t="s">
        <v>1542</v>
      </c>
      <c r="W2" s="13"/>
      <c r="X2" s="16" t="str">
        <f>p01pok!A23&amp;p01pok!B23</f>
        <v>ม.1/2</v>
      </c>
      <c r="Y2" s="13"/>
      <c r="Z2" s="13"/>
      <c r="AA2" s="13"/>
      <c r="AB2" s="23"/>
      <c r="AC2" s="10"/>
      <c r="AD2" s="10"/>
    </row>
    <row r="3" spans="1:30" ht="24" x14ac:dyDescent="0.55000000000000004">
      <c r="A3" s="25">
        <v>1</v>
      </c>
      <c r="B3" s="13" t="s">
        <v>74</v>
      </c>
      <c r="C3" s="13" t="s">
        <v>13</v>
      </c>
      <c r="D3" s="13" t="s">
        <v>80</v>
      </c>
      <c r="E3" s="25">
        <v>0</v>
      </c>
      <c r="F3" s="10" t="s">
        <v>75</v>
      </c>
      <c r="G3" s="18" t="s">
        <v>615</v>
      </c>
      <c r="H3" s="16" t="s">
        <v>4</v>
      </c>
      <c r="I3" s="16" t="s">
        <v>82</v>
      </c>
      <c r="J3" s="16" t="s">
        <v>83</v>
      </c>
      <c r="K3" s="17">
        <v>1</v>
      </c>
      <c r="L3" s="16" t="s">
        <v>84</v>
      </c>
      <c r="M3" s="10" t="s">
        <v>112</v>
      </c>
      <c r="N3" s="18" t="s">
        <v>122</v>
      </c>
      <c r="O3" s="10" t="s">
        <v>1540</v>
      </c>
      <c r="P3" s="13"/>
      <c r="Q3" s="13">
        <v>2</v>
      </c>
      <c r="R3" s="16" t="s">
        <v>2351</v>
      </c>
      <c r="S3" s="16" t="s">
        <v>570</v>
      </c>
      <c r="T3" s="10" t="s">
        <v>2352</v>
      </c>
      <c r="U3" s="10" t="s">
        <v>2353</v>
      </c>
      <c r="V3" s="16" t="s">
        <v>1542</v>
      </c>
      <c r="W3" s="13"/>
      <c r="X3" s="16" t="str">
        <f>p01pok!A25&amp;p01pok!B25</f>
        <v>ม.1/3</v>
      </c>
      <c r="Y3" s="13"/>
      <c r="Z3" s="13"/>
      <c r="AA3" s="13"/>
      <c r="AB3" s="23"/>
      <c r="AC3" s="10"/>
      <c r="AD3" s="10"/>
    </row>
    <row r="4" spans="1:30" ht="24" x14ac:dyDescent="0.55000000000000004">
      <c r="A4" s="25">
        <v>2</v>
      </c>
      <c r="B4" s="13" t="s">
        <v>13</v>
      </c>
      <c r="C4" s="13"/>
      <c r="D4" s="13" t="s">
        <v>85</v>
      </c>
      <c r="E4" s="14">
        <v>0.5</v>
      </c>
      <c r="F4" s="10" t="s">
        <v>81</v>
      </c>
      <c r="G4" s="18" t="s">
        <v>1489</v>
      </c>
      <c r="H4" s="13"/>
      <c r="I4" s="16" t="s">
        <v>40</v>
      </c>
      <c r="J4" s="16" t="s">
        <v>86</v>
      </c>
      <c r="K4" s="17">
        <v>2</v>
      </c>
      <c r="L4" s="16" t="s">
        <v>87</v>
      </c>
      <c r="M4" s="18" t="s">
        <v>1537</v>
      </c>
      <c r="N4" s="19" t="s">
        <v>640</v>
      </c>
      <c r="O4" s="10" t="s">
        <v>133</v>
      </c>
      <c r="P4" s="16"/>
      <c r="Q4" s="13">
        <v>3</v>
      </c>
      <c r="R4" s="16" t="s">
        <v>2372</v>
      </c>
      <c r="S4" s="16" t="s">
        <v>570</v>
      </c>
      <c r="T4" s="10" t="s">
        <v>2373</v>
      </c>
      <c r="U4" s="10" t="s">
        <v>2374</v>
      </c>
      <c r="V4" s="16" t="s">
        <v>1542</v>
      </c>
      <c r="W4" s="13"/>
      <c r="X4" s="16" t="str">
        <f>p01pok!A27&amp;p01pok!B27</f>
        <v>ม.1/4</v>
      </c>
      <c r="Y4" s="13"/>
      <c r="Z4" s="13"/>
      <c r="AA4" s="13"/>
      <c r="AB4" s="23"/>
      <c r="AC4" s="10"/>
      <c r="AD4" s="10"/>
    </row>
    <row r="5" spans="1:30" ht="24" x14ac:dyDescent="0.55000000000000004">
      <c r="A5" s="25">
        <v>3</v>
      </c>
      <c r="B5" s="13" t="s">
        <v>1553</v>
      </c>
      <c r="C5" s="16"/>
      <c r="D5" s="13" t="s">
        <v>123</v>
      </c>
      <c r="E5" s="14">
        <v>1</v>
      </c>
      <c r="F5" s="10" t="s">
        <v>121</v>
      </c>
      <c r="G5" s="18" t="s">
        <v>606</v>
      </c>
      <c r="H5" s="13"/>
      <c r="I5" s="16" t="s">
        <v>36</v>
      </c>
      <c r="J5" s="16" t="s">
        <v>88</v>
      </c>
      <c r="K5" s="17">
        <v>3</v>
      </c>
      <c r="L5" s="16" t="s">
        <v>89</v>
      </c>
      <c r="M5" s="20" t="s">
        <v>128</v>
      </c>
      <c r="N5" s="19" t="s">
        <v>622</v>
      </c>
      <c r="O5" s="10" t="s">
        <v>601</v>
      </c>
      <c r="P5" s="16"/>
      <c r="Q5" s="13">
        <v>4</v>
      </c>
      <c r="R5" s="16" t="s">
        <v>2386</v>
      </c>
      <c r="S5" s="16" t="s">
        <v>570</v>
      </c>
      <c r="T5" s="10" t="s">
        <v>283</v>
      </c>
      <c r="U5" s="10" t="s">
        <v>509</v>
      </c>
      <c r="V5" s="16" t="s">
        <v>1542</v>
      </c>
      <c r="W5" s="13"/>
      <c r="X5" s="16" t="str">
        <f>p01pok!A29&amp;p01pok!B29</f>
        <v>ม.1/5</v>
      </c>
      <c r="Y5" s="13"/>
      <c r="Z5" s="13"/>
      <c r="AA5" s="13"/>
      <c r="AB5" s="23"/>
      <c r="AC5" s="10"/>
      <c r="AD5" s="10"/>
    </row>
    <row r="6" spans="1:30" ht="24" x14ac:dyDescent="0.55000000000000004">
      <c r="A6" s="25">
        <v>4</v>
      </c>
      <c r="B6" s="13" t="s">
        <v>1554</v>
      </c>
      <c r="C6" s="16"/>
      <c r="D6" s="13" t="s">
        <v>124</v>
      </c>
      <c r="E6" s="14">
        <v>1.5</v>
      </c>
      <c r="F6" s="10" t="s">
        <v>90</v>
      </c>
      <c r="G6" s="18" t="s">
        <v>611</v>
      </c>
      <c r="H6" s="13"/>
      <c r="I6" s="16" t="s">
        <v>91</v>
      </c>
      <c r="J6" s="16" t="s">
        <v>92</v>
      </c>
      <c r="K6" s="17">
        <v>4</v>
      </c>
      <c r="L6" s="10"/>
      <c r="M6" s="19" t="s">
        <v>600</v>
      </c>
      <c r="N6" s="19" t="s">
        <v>125</v>
      </c>
      <c r="O6" s="10"/>
      <c r="P6" s="16"/>
      <c r="Q6" s="13">
        <v>5</v>
      </c>
      <c r="R6" s="16" t="s">
        <v>2405</v>
      </c>
      <c r="S6" s="16" t="s">
        <v>570</v>
      </c>
      <c r="T6" s="10" t="s">
        <v>751</v>
      </c>
      <c r="U6" s="10" t="s">
        <v>2406</v>
      </c>
      <c r="V6" s="16" t="s">
        <v>1542</v>
      </c>
      <c r="W6" s="13"/>
      <c r="X6" s="16" t="str">
        <f>p01pok!A31&amp;p01pok!B31</f>
        <v>ม.1/6</v>
      </c>
      <c r="Y6" s="13"/>
      <c r="Z6" s="13"/>
      <c r="AA6" s="13"/>
      <c r="AB6" s="23"/>
      <c r="AC6" s="10"/>
      <c r="AD6" s="10"/>
    </row>
    <row r="7" spans="1:30" ht="24" x14ac:dyDescent="0.55000000000000004">
      <c r="A7" s="25">
        <v>5</v>
      </c>
      <c r="B7" s="13" t="s">
        <v>1555</v>
      </c>
      <c r="C7" s="16"/>
      <c r="D7" s="13" t="s">
        <v>602</v>
      </c>
      <c r="E7" s="14">
        <v>2</v>
      </c>
      <c r="F7" s="10" t="s">
        <v>93</v>
      </c>
      <c r="G7" s="18" t="s">
        <v>612</v>
      </c>
      <c r="H7" s="13"/>
      <c r="I7" s="16" t="s">
        <v>24</v>
      </c>
      <c r="J7" s="16" t="s">
        <v>94</v>
      </c>
      <c r="K7" s="17">
        <v>5</v>
      </c>
      <c r="L7" s="10"/>
      <c r="M7" s="10" t="s">
        <v>113</v>
      </c>
      <c r="N7" s="20" t="s">
        <v>126</v>
      </c>
      <c r="O7" s="10"/>
      <c r="P7" s="16"/>
      <c r="Q7" s="13">
        <v>6</v>
      </c>
      <c r="R7" s="16" t="s">
        <v>2418</v>
      </c>
      <c r="S7" s="16" t="s">
        <v>570</v>
      </c>
      <c r="T7" s="10" t="s">
        <v>2419</v>
      </c>
      <c r="U7" s="10" t="s">
        <v>165</v>
      </c>
      <c r="V7" s="16" t="s">
        <v>1542</v>
      </c>
      <c r="W7" s="13"/>
      <c r="X7" s="16" t="str">
        <f>p01pok!A33&amp;p01pok!B33</f>
        <v>ม.1/7</v>
      </c>
      <c r="Y7" s="13"/>
      <c r="Z7" s="13"/>
      <c r="AA7" s="13"/>
      <c r="AB7" s="23"/>
      <c r="AC7" s="10"/>
      <c r="AD7" s="10"/>
    </row>
    <row r="8" spans="1:30" ht="24" x14ac:dyDescent="0.55000000000000004">
      <c r="A8" s="25">
        <v>6</v>
      </c>
      <c r="B8" s="13" t="s">
        <v>1556</v>
      </c>
      <c r="C8" s="16"/>
      <c r="D8" s="13" t="s">
        <v>603</v>
      </c>
      <c r="E8" s="14"/>
      <c r="F8" s="10" t="s">
        <v>95</v>
      </c>
      <c r="G8" s="18" t="s">
        <v>635</v>
      </c>
      <c r="H8" s="13"/>
      <c r="I8" s="16" t="s">
        <v>96</v>
      </c>
      <c r="J8" s="16" t="s">
        <v>97</v>
      </c>
      <c r="K8" s="17">
        <v>6</v>
      </c>
      <c r="L8" s="10"/>
      <c r="M8" s="10" t="s">
        <v>2321</v>
      </c>
      <c r="N8" s="10"/>
      <c r="O8" s="10"/>
      <c r="P8" s="16"/>
      <c r="Q8" s="13">
        <v>7</v>
      </c>
      <c r="R8" s="16" t="s">
        <v>2430</v>
      </c>
      <c r="S8" s="16" t="s">
        <v>570</v>
      </c>
      <c r="T8" s="10" t="s">
        <v>2431</v>
      </c>
      <c r="U8" s="10" t="s">
        <v>2432</v>
      </c>
      <c r="V8" s="16" t="s">
        <v>1542</v>
      </c>
      <c r="W8" s="13"/>
      <c r="X8" s="16" t="str">
        <f>p01pok!A28&amp;p01pok!B28</f>
        <v/>
      </c>
      <c r="Y8" s="13"/>
      <c r="Z8" s="13"/>
      <c r="AA8" s="13"/>
      <c r="AB8" s="23"/>
      <c r="AC8" s="10"/>
      <c r="AD8" s="10"/>
    </row>
    <row r="9" spans="1:30" ht="24" x14ac:dyDescent="0.55000000000000004">
      <c r="B9" s="13" t="s">
        <v>2320</v>
      </c>
      <c r="C9" s="16"/>
      <c r="D9" s="13" t="s">
        <v>604</v>
      </c>
      <c r="E9" s="14"/>
      <c r="F9" s="10" t="s">
        <v>120</v>
      </c>
      <c r="G9" s="18" t="s">
        <v>132</v>
      </c>
      <c r="H9" s="13"/>
      <c r="I9" s="16" t="s">
        <v>98</v>
      </c>
      <c r="J9" s="16" t="s">
        <v>99</v>
      </c>
      <c r="K9" s="17">
        <v>7</v>
      </c>
      <c r="L9" s="10"/>
      <c r="M9" s="10" t="s">
        <v>114</v>
      </c>
      <c r="N9" s="10"/>
      <c r="O9" s="10"/>
      <c r="P9" s="16"/>
      <c r="Q9" s="13">
        <v>8</v>
      </c>
      <c r="R9" s="16" t="s">
        <v>2444</v>
      </c>
      <c r="S9" s="16" t="s">
        <v>570</v>
      </c>
      <c r="T9" s="10" t="s">
        <v>2445</v>
      </c>
      <c r="U9" s="10" t="s">
        <v>530</v>
      </c>
      <c r="V9" s="16" t="s">
        <v>1542</v>
      </c>
      <c r="W9" s="13"/>
      <c r="Y9" s="13"/>
      <c r="Z9" s="13"/>
      <c r="AA9" s="13"/>
      <c r="AB9" s="23"/>
      <c r="AC9" s="10"/>
      <c r="AD9" s="10"/>
    </row>
    <row r="10" spans="1:30" ht="24" x14ac:dyDescent="0.55000000000000004">
      <c r="B10" s="13"/>
      <c r="C10" s="16"/>
      <c r="D10" s="16"/>
      <c r="E10" s="14"/>
      <c r="F10" s="10" t="s">
        <v>102</v>
      </c>
      <c r="G10" s="18" t="s">
        <v>621</v>
      </c>
      <c r="H10" s="13"/>
      <c r="I10" s="16" t="s">
        <v>100</v>
      </c>
      <c r="J10" s="16" t="s">
        <v>101</v>
      </c>
      <c r="K10" s="17">
        <v>8</v>
      </c>
      <c r="L10" s="10"/>
      <c r="M10" s="20" t="s">
        <v>630</v>
      </c>
      <c r="N10" s="10"/>
      <c r="O10" s="10"/>
      <c r="P10" s="16"/>
      <c r="Q10" s="13">
        <v>9</v>
      </c>
      <c r="R10" s="16" t="s">
        <v>2464</v>
      </c>
      <c r="S10" s="16" t="s">
        <v>570</v>
      </c>
      <c r="T10" s="10" t="s">
        <v>2465</v>
      </c>
      <c r="U10" s="10" t="s">
        <v>319</v>
      </c>
      <c r="V10" s="16" t="s">
        <v>1542</v>
      </c>
      <c r="W10" s="13"/>
      <c r="X10" s="16" t="str">
        <f>p01pok!A30&amp;p01pok!B30</f>
        <v/>
      </c>
      <c r="Y10" s="13"/>
      <c r="Z10" s="13"/>
      <c r="AA10" s="13"/>
      <c r="AB10" s="23"/>
      <c r="AC10" s="10"/>
      <c r="AD10" s="10"/>
    </row>
    <row r="11" spans="1:30" ht="24" x14ac:dyDescent="0.55000000000000004">
      <c r="B11" s="13"/>
      <c r="C11" s="16"/>
      <c r="D11" s="16"/>
      <c r="E11" s="14"/>
      <c r="F11" s="10" t="s">
        <v>105</v>
      </c>
      <c r="G11" s="18" t="s">
        <v>609</v>
      </c>
      <c r="H11" s="13"/>
      <c r="I11" s="16" t="s">
        <v>103</v>
      </c>
      <c r="J11" s="16" t="s">
        <v>104</v>
      </c>
      <c r="K11" s="17">
        <v>9</v>
      </c>
      <c r="L11" s="10"/>
      <c r="M11" s="18" t="s">
        <v>616</v>
      </c>
      <c r="N11" s="10"/>
      <c r="O11" s="10"/>
      <c r="P11" s="16"/>
      <c r="Q11" s="13">
        <v>10</v>
      </c>
      <c r="R11" s="16" t="s">
        <v>2466</v>
      </c>
      <c r="S11" s="16" t="s">
        <v>570</v>
      </c>
      <c r="T11" s="10" t="s">
        <v>2467</v>
      </c>
      <c r="U11" s="10" t="s">
        <v>2468</v>
      </c>
      <c r="V11" s="16" t="s">
        <v>1542</v>
      </c>
      <c r="W11" s="13"/>
      <c r="Y11" s="13"/>
      <c r="Z11" s="13"/>
      <c r="AA11" s="13"/>
      <c r="AB11" s="23"/>
      <c r="AC11" s="10"/>
      <c r="AD11" s="10"/>
    </row>
    <row r="12" spans="1:30" ht="24" x14ac:dyDescent="0.55000000000000004">
      <c r="B12" s="13"/>
      <c r="C12" s="16"/>
      <c r="D12" s="16"/>
      <c r="E12" s="14"/>
      <c r="G12" s="18" t="s">
        <v>605</v>
      </c>
      <c r="H12" s="13"/>
      <c r="I12" s="16"/>
      <c r="J12" s="16"/>
      <c r="K12" s="16"/>
      <c r="L12" s="10"/>
      <c r="M12" s="10"/>
      <c r="N12" s="10"/>
      <c r="O12" s="10"/>
      <c r="P12" s="16"/>
      <c r="Q12" s="13">
        <v>11</v>
      </c>
      <c r="R12" s="16" t="s">
        <v>2493</v>
      </c>
      <c r="S12" s="16" t="s">
        <v>570</v>
      </c>
      <c r="T12" s="10" t="s">
        <v>2462</v>
      </c>
      <c r="U12" s="10" t="s">
        <v>2494</v>
      </c>
      <c r="V12" s="16" t="s">
        <v>1542</v>
      </c>
      <c r="W12" s="13"/>
      <c r="X12" s="16"/>
      <c r="Y12" s="13"/>
      <c r="Z12" s="13"/>
      <c r="AA12" s="13"/>
      <c r="AB12" s="23"/>
      <c r="AC12" s="10"/>
      <c r="AD12" s="10"/>
    </row>
    <row r="13" spans="1:30" ht="24" x14ac:dyDescent="0.55000000000000004">
      <c r="B13" s="13"/>
      <c r="C13" s="16"/>
      <c r="D13" s="16"/>
      <c r="E13" s="16"/>
      <c r="F13" s="10"/>
      <c r="G13" s="11" t="s">
        <v>127</v>
      </c>
      <c r="H13" s="13"/>
      <c r="I13" s="16"/>
      <c r="J13" s="16"/>
      <c r="K13" s="16"/>
      <c r="L13" s="10"/>
      <c r="M13" s="10"/>
      <c r="N13" s="10"/>
      <c r="O13" s="10"/>
      <c r="P13" s="16"/>
      <c r="Q13" s="13">
        <v>12</v>
      </c>
      <c r="R13" s="16" t="s">
        <v>2495</v>
      </c>
      <c r="S13" s="16" t="s">
        <v>570</v>
      </c>
      <c r="T13" s="10" t="s">
        <v>2496</v>
      </c>
      <c r="U13" s="10" t="s">
        <v>840</v>
      </c>
      <c r="V13" s="16" t="s">
        <v>1542</v>
      </c>
      <c r="W13" s="13"/>
      <c r="X13" s="16"/>
      <c r="Y13" s="13"/>
      <c r="Z13" s="13"/>
      <c r="AA13" s="13"/>
      <c r="AB13" s="23"/>
      <c r="AC13" s="10"/>
      <c r="AD13" s="10"/>
    </row>
    <row r="14" spans="1:30" ht="24" x14ac:dyDescent="0.55000000000000004">
      <c r="B14" s="13"/>
      <c r="C14" s="16"/>
      <c r="D14" s="16"/>
      <c r="E14" s="16"/>
      <c r="F14" s="10"/>
      <c r="G14" s="18" t="s">
        <v>634</v>
      </c>
      <c r="H14" s="13"/>
      <c r="I14" s="16" t="s">
        <v>648</v>
      </c>
      <c r="J14" s="16"/>
      <c r="K14" s="16"/>
      <c r="L14" s="10"/>
      <c r="M14" s="10"/>
      <c r="N14" s="10"/>
      <c r="O14" s="10"/>
      <c r="P14" s="16"/>
      <c r="Q14" s="13">
        <v>13</v>
      </c>
      <c r="R14" s="16" t="s">
        <v>2521</v>
      </c>
      <c r="S14" s="16" t="s">
        <v>570</v>
      </c>
      <c r="T14" s="10" t="s">
        <v>2522</v>
      </c>
      <c r="U14" s="10" t="s">
        <v>2523</v>
      </c>
      <c r="V14" s="16" t="s">
        <v>1542</v>
      </c>
      <c r="W14" s="13"/>
      <c r="X14" s="16"/>
      <c r="Y14" s="13"/>
      <c r="Z14" s="13"/>
      <c r="AA14" s="13"/>
      <c r="AB14" s="23"/>
      <c r="AC14" s="10"/>
      <c r="AD14" s="10"/>
    </row>
    <row r="15" spans="1:30" ht="24" x14ac:dyDescent="0.55000000000000004">
      <c r="B15" s="13"/>
      <c r="C15" s="16"/>
      <c r="D15" s="16"/>
      <c r="E15" s="16"/>
      <c r="F15" s="10"/>
      <c r="G15" s="18" t="s">
        <v>633</v>
      </c>
      <c r="H15" s="13"/>
      <c r="I15" s="16" t="s">
        <v>647</v>
      </c>
      <c r="J15" s="16"/>
      <c r="K15" s="16"/>
      <c r="L15" s="10"/>
      <c r="M15" s="10"/>
      <c r="N15" s="10"/>
      <c r="O15" s="10"/>
      <c r="P15" s="16"/>
      <c r="Q15" s="13">
        <v>14</v>
      </c>
      <c r="R15" s="16" t="s">
        <v>2524</v>
      </c>
      <c r="S15" s="16" t="s">
        <v>570</v>
      </c>
      <c r="T15" s="10" t="s">
        <v>2525</v>
      </c>
      <c r="U15" s="10" t="s">
        <v>2526</v>
      </c>
      <c r="V15" s="16" t="s">
        <v>1542</v>
      </c>
      <c r="W15" s="13"/>
      <c r="X15" s="16"/>
      <c r="Y15" s="13"/>
      <c r="Z15" s="13"/>
      <c r="AA15" s="13"/>
      <c r="AB15" s="23"/>
      <c r="AC15" s="10"/>
      <c r="AD15" s="10"/>
    </row>
    <row r="16" spans="1:30" ht="24" x14ac:dyDescent="0.55000000000000004">
      <c r="B16" s="13"/>
      <c r="C16" s="16"/>
      <c r="D16" s="16"/>
      <c r="E16" s="16"/>
      <c r="F16" s="10"/>
      <c r="G16" s="20" t="s">
        <v>628</v>
      </c>
      <c r="H16" s="13"/>
      <c r="I16" s="16"/>
      <c r="J16" s="16"/>
      <c r="K16" s="16"/>
      <c r="L16" s="10"/>
      <c r="M16" s="10"/>
      <c r="N16" s="10"/>
      <c r="O16" s="10"/>
      <c r="P16" s="16"/>
      <c r="Q16" s="13">
        <v>15</v>
      </c>
      <c r="R16" s="16" t="s">
        <v>2548</v>
      </c>
      <c r="S16" s="16" t="s">
        <v>570</v>
      </c>
      <c r="T16" s="10" t="s">
        <v>360</v>
      </c>
      <c r="U16" s="10" t="s">
        <v>2549</v>
      </c>
      <c r="V16" s="16" t="s">
        <v>1542</v>
      </c>
      <c r="W16" s="13"/>
      <c r="X16" s="16"/>
      <c r="Y16" s="13"/>
      <c r="Z16" s="13"/>
      <c r="AA16" s="13"/>
      <c r="AB16" s="23"/>
      <c r="AC16" s="10"/>
      <c r="AD16" s="10"/>
    </row>
    <row r="17" spans="2:30" ht="24" x14ac:dyDescent="0.55000000000000004">
      <c r="B17" s="13"/>
      <c r="C17" s="16"/>
      <c r="D17" s="16"/>
      <c r="E17" s="16"/>
      <c r="F17" s="10"/>
      <c r="G17" s="20" t="s">
        <v>638</v>
      </c>
      <c r="H17" s="13"/>
      <c r="I17" s="16"/>
      <c r="J17" s="16"/>
      <c r="K17" s="16"/>
      <c r="L17" s="10"/>
      <c r="M17" s="10"/>
      <c r="N17" s="10"/>
      <c r="O17" s="10"/>
      <c r="P17" s="16"/>
      <c r="Q17" s="13">
        <v>16</v>
      </c>
      <c r="R17" s="16" t="s">
        <v>2550</v>
      </c>
      <c r="S17" s="16" t="s">
        <v>570</v>
      </c>
      <c r="T17" s="10" t="s">
        <v>2551</v>
      </c>
      <c r="U17" s="10" t="s">
        <v>2552</v>
      </c>
      <c r="V17" s="16" t="s">
        <v>1542</v>
      </c>
      <c r="W17" s="13"/>
      <c r="X17" s="16"/>
      <c r="Y17" s="13"/>
      <c r="Z17" s="13"/>
      <c r="AA17" s="13"/>
      <c r="AB17" s="23"/>
      <c r="AC17" s="10"/>
      <c r="AD17" s="10"/>
    </row>
    <row r="18" spans="2:30" ht="24" x14ac:dyDescent="0.55000000000000004">
      <c r="B18" s="13"/>
      <c r="C18" s="16"/>
      <c r="D18" s="16"/>
      <c r="E18" s="16"/>
      <c r="F18" s="10"/>
      <c r="G18" s="18" t="s">
        <v>608</v>
      </c>
      <c r="H18" s="13"/>
      <c r="I18" s="16"/>
      <c r="J18" s="16"/>
      <c r="K18" s="16"/>
      <c r="L18" s="10"/>
      <c r="M18" s="10"/>
      <c r="N18" s="10"/>
      <c r="O18" s="10"/>
      <c r="P18" s="16"/>
      <c r="Q18" s="13">
        <v>17</v>
      </c>
      <c r="R18" s="16" t="s">
        <v>2581</v>
      </c>
      <c r="S18" s="16" t="s">
        <v>570</v>
      </c>
      <c r="T18" s="10" t="s">
        <v>2582</v>
      </c>
      <c r="U18" s="10" t="s">
        <v>174</v>
      </c>
      <c r="V18" s="16" t="s">
        <v>1542</v>
      </c>
      <c r="W18" s="13"/>
      <c r="X18" s="16"/>
      <c r="Y18" s="13"/>
      <c r="Z18" s="13"/>
      <c r="AA18" s="13"/>
      <c r="AB18" s="23"/>
      <c r="AC18" s="10"/>
      <c r="AD18" s="10"/>
    </row>
    <row r="19" spans="2:30" ht="24" x14ac:dyDescent="0.55000000000000004">
      <c r="B19" s="13"/>
      <c r="C19" s="16"/>
      <c r="D19" s="16"/>
      <c r="E19" s="16"/>
      <c r="F19" s="10"/>
      <c r="G19" s="18" t="s">
        <v>627</v>
      </c>
      <c r="H19" s="13"/>
      <c r="I19" s="16"/>
      <c r="J19" s="16"/>
      <c r="K19" s="16"/>
      <c r="L19" s="10"/>
      <c r="M19" s="10"/>
      <c r="N19" s="10"/>
      <c r="O19" s="10"/>
      <c r="P19" s="16"/>
      <c r="Q19" s="13">
        <v>1</v>
      </c>
      <c r="R19" s="16" t="s">
        <v>2342</v>
      </c>
      <c r="S19" s="16" t="s">
        <v>571</v>
      </c>
      <c r="T19" s="10" t="s">
        <v>1584</v>
      </c>
      <c r="U19" s="10" t="s">
        <v>1570</v>
      </c>
      <c r="V19" s="16" t="s">
        <v>1542</v>
      </c>
      <c r="W19" s="13"/>
      <c r="X19" s="16"/>
      <c r="Y19" s="13"/>
      <c r="Z19" s="13"/>
      <c r="AA19" s="13"/>
      <c r="AB19" s="23"/>
      <c r="AC19" s="10"/>
      <c r="AD19" s="10"/>
    </row>
    <row r="20" spans="2:30" ht="24" x14ac:dyDescent="0.55000000000000004">
      <c r="B20" s="13"/>
      <c r="C20" s="16"/>
      <c r="D20" s="16"/>
      <c r="E20" s="16"/>
      <c r="F20" s="10"/>
      <c r="G20" s="18" t="s">
        <v>607</v>
      </c>
      <c r="H20" s="13"/>
      <c r="I20" s="16"/>
      <c r="J20" s="16"/>
      <c r="K20" s="16"/>
      <c r="L20" s="10"/>
      <c r="M20" s="10"/>
      <c r="N20" s="10"/>
      <c r="O20" s="10"/>
      <c r="P20" s="16"/>
      <c r="Q20" s="13">
        <v>2</v>
      </c>
      <c r="R20" s="16" t="s">
        <v>2346</v>
      </c>
      <c r="S20" s="16" t="s">
        <v>571</v>
      </c>
      <c r="T20" s="10" t="s">
        <v>2347</v>
      </c>
      <c r="U20" s="10" t="s">
        <v>519</v>
      </c>
      <c r="V20" s="16" t="s">
        <v>1542</v>
      </c>
      <c r="W20" s="13"/>
      <c r="X20" s="16"/>
      <c r="Y20" s="13"/>
      <c r="Z20" s="13"/>
      <c r="AA20" s="13"/>
      <c r="AB20" s="23"/>
      <c r="AC20" s="10"/>
      <c r="AD20" s="10"/>
    </row>
    <row r="21" spans="2:30" ht="24" x14ac:dyDescent="0.55000000000000004">
      <c r="B21" s="13"/>
      <c r="C21" s="16"/>
      <c r="D21" s="16"/>
      <c r="E21" s="16"/>
      <c r="F21" s="10"/>
      <c r="G21" s="20" t="s">
        <v>626</v>
      </c>
      <c r="H21" s="13"/>
      <c r="I21" s="16"/>
      <c r="J21" s="16"/>
      <c r="K21" s="16"/>
      <c r="L21" s="10"/>
      <c r="M21" s="10"/>
      <c r="N21" s="10"/>
      <c r="O21" s="10"/>
      <c r="P21" s="16"/>
      <c r="Q21" s="13">
        <v>3</v>
      </c>
      <c r="R21" s="16" t="s">
        <v>2377</v>
      </c>
      <c r="S21" s="16" t="s">
        <v>571</v>
      </c>
      <c r="T21" s="10" t="s">
        <v>2378</v>
      </c>
      <c r="U21" s="10" t="s">
        <v>1023</v>
      </c>
      <c r="V21" s="16" t="s">
        <v>1542</v>
      </c>
      <c r="W21" s="13"/>
      <c r="X21" s="16"/>
      <c r="Y21" s="13"/>
      <c r="Z21" s="13"/>
      <c r="AA21" s="13"/>
      <c r="AB21" s="23"/>
      <c r="AC21" s="10"/>
      <c r="AD21" s="10"/>
    </row>
    <row r="22" spans="2:30" ht="24" x14ac:dyDescent="0.55000000000000004">
      <c r="B22" s="13"/>
      <c r="C22" s="16"/>
      <c r="D22" s="16"/>
      <c r="E22" s="16"/>
      <c r="F22" s="10"/>
      <c r="G22" s="20" t="s">
        <v>643</v>
      </c>
      <c r="H22" s="13"/>
      <c r="I22" s="16"/>
      <c r="J22" s="16"/>
      <c r="K22" s="16"/>
      <c r="L22" s="10"/>
      <c r="M22" s="10"/>
      <c r="N22" s="10"/>
      <c r="O22" s="10"/>
      <c r="P22" s="16"/>
      <c r="Q22" s="13">
        <v>4</v>
      </c>
      <c r="R22" s="16" t="s">
        <v>2381</v>
      </c>
      <c r="S22" s="16" t="s">
        <v>571</v>
      </c>
      <c r="T22" s="10" t="s">
        <v>2382</v>
      </c>
      <c r="U22" s="10" t="s">
        <v>165</v>
      </c>
      <c r="V22" s="16" t="s">
        <v>1542</v>
      </c>
      <c r="W22" s="13"/>
      <c r="X22" s="16"/>
      <c r="Y22" s="13"/>
      <c r="Z22" s="13"/>
      <c r="AA22" s="13"/>
      <c r="AB22" s="23"/>
      <c r="AC22" s="10"/>
      <c r="AD22" s="10"/>
    </row>
    <row r="23" spans="2:30" ht="24" x14ac:dyDescent="0.55000000000000004">
      <c r="B23" s="13"/>
      <c r="C23" s="16"/>
      <c r="D23" s="16"/>
      <c r="E23" s="16"/>
      <c r="F23" s="10"/>
      <c r="G23" s="19" t="s">
        <v>622</v>
      </c>
      <c r="H23" s="13"/>
      <c r="I23" s="16"/>
      <c r="J23" s="16"/>
      <c r="K23" s="16"/>
      <c r="L23" s="10"/>
      <c r="M23" s="10"/>
      <c r="N23" s="10"/>
      <c r="O23" s="10"/>
      <c r="P23" s="16"/>
      <c r="Q23" s="13">
        <v>5</v>
      </c>
      <c r="R23" s="16" t="s">
        <v>2411</v>
      </c>
      <c r="S23" s="16" t="s">
        <v>571</v>
      </c>
      <c r="T23" s="10" t="s">
        <v>875</v>
      </c>
      <c r="U23" s="10" t="s">
        <v>2412</v>
      </c>
      <c r="V23" s="16" t="s">
        <v>1542</v>
      </c>
      <c r="W23" s="13"/>
      <c r="X23" s="16"/>
      <c r="Y23" s="13"/>
      <c r="Z23" s="13"/>
      <c r="AA23" s="13"/>
      <c r="AB23" s="23"/>
      <c r="AC23" s="10"/>
      <c r="AD23" s="10"/>
    </row>
    <row r="24" spans="2:30" ht="24" x14ac:dyDescent="0.55000000000000004">
      <c r="B24" s="13"/>
      <c r="C24" s="16"/>
      <c r="D24" s="16"/>
      <c r="E24" s="16"/>
      <c r="F24" s="10"/>
      <c r="G24" s="19" t="s">
        <v>639</v>
      </c>
      <c r="H24" s="13"/>
      <c r="I24" s="16"/>
      <c r="J24" s="16"/>
      <c r="K24" s="16"/>
      <c r="L24" s="10"/>
      <c r="M24" s="10"/>
      <c r="N24" s="10"/>
      <c r="O24" s="10"/>
      <c r="P24" s="16"/>
      <c r="Q24" s="13">
        <v>6</v>
      </c>
      <c r="R24" s="16" t="s">
        <v>2413</v>
      </c>
      <c r="S24" s="16" t="s">
        <v>571</v>
      </c>
      <c r="T24" s="10" t="s">
        <v>2414</v>
      </c>
      <c r="U24" s="10" t="s">
        <v>2160</v>
      </c>
      <c r="V24" s="16" t="s">
        <v>1542</v>
      </c>
      <c r="W24" s="13"/>
      <c r="X24" s="16"/>
      <c r="Y24" s="13"/>
      <c r="Z24" s="13"/>
      <c r="AA24" s="13"/>
      <c r="AB24" s="23"/>
      <c r="AC24" s="10"/>
      <c r="AD24" s="10"/>
    </row>
    <row r="25" spans="2:30" ht="24" x14ac:dyDescent="0.55000000000000004">
      <c r="B25" s="13"/>
      <c r="C25" s="16"/>
      <c r="D25" s="16"/>
      <c r="E25" s="16"/>
      <c r="F25" s="10"/>
      <c r="G25" s="19" t="s">
        <v>636</v>
      </c>
      <c r="H25" s="13"/>
      <c r="I25" s="16"/>
      <c r="J25" s="16"/>
      <c r="K25" s="16"/>
      <c r="L25" s="10"/>
      <c r="M25" s="10"/>
      <c r="N25" s="10"/>
      <c r="O25" s="10"/>
      <c r="P25" s="16"/>
      <c r="Q25" s="13">
        <v>7</v>
      </c>
      <c r="R25" s="16" t="s">
        <v>2438</v>
      </c>
      <c r="S25" s="16" t="s">
        <v>571</v>
      </c>
      <c r="T25" s="10" t="s">
        <v>2439</v>
      </c>
      <c r="U25" s="10" t="s">
        <v>249</v>
      </c>
      <c r="V25" s="16" t="s">
        <v>1542</v>
      </c>
      <c r="W25" s="13"/>
      <c r="X25" s="16"/>
      <c r="Y25" s="13"/>
      <c r="Z25" s="13"/>
      <c r="AA25" s="13"/>
      <c r="AB25" s="23"/>
      <c r="AC25" s="10"/>
      <c r="AD25" s="10"/>
    </row>
    <row r="26" spans="2:30" ht="24" x14ac:dyDescent="0.55000000000000004">
      <c r="B26" s="13"/>
      <c r="C26" s="16"/>
      <c r="D26" s="16"/>
      <c r="E26" s="16"/>
      <c r="F26" s="10"/>
      <c r="G26" s="26" t="s">
        <v>1490</v>
      </c>
      <c r="H26" s="13"/>
      <c r="I26" s="16"/>
      <c r="J26" s="16"/>
      <c r="K26" s="16"/>
      <c r="L26" s="10"/>
      <c r="M26" s="10"/>
      <c r="N26" s="10"/>
      <c r="O26" s="10"/>
      <c r="P26" s="16"/>
      <c r="Q26" s="13">
        <v>8</v>
      </c>
      <c r="R26" s="16" t="s">
        <v>2440</v>
      </c>
      <c r="S26" s="16" t="s">
        <v>571</v>
      </c>
      <c r="T26" s="10" t="s">
        <v>906</v>
      </c>
      <c r="U26" s="10" t="s">
        <v>1720</v>
      </c>
      <c r="V26" s="16" t="s">
        <v>1542</v>
      </c>
      <c r="W26" s="13"/>
      <c r="X26" s="16"/>
      <c r="Y26" s="13"/>
      <c r="Z26" s="13"/>
      <c r="AA26" s="13"/>
      <c r="AB26" s="23"/>
      <c r="AC26" s="10"/>
      <c r="AD26" s="10"/>
    </row>
    <row r="27" spans="2:30" ht="24" x14ac:dyDescent="0.55000000000000004">
      <c r="B27" s="13"/>
      <c r="C27" s="16"/>
      <c r="D27" s="16"/>
      <c r="E27" s="16"/>
      <c r="F27" s="10"/>
      <c r="G27" s="18" t="s">
        <v>616</v>
      </c>
      <c r="H27" s="13"/>
      <c r="I27" s="16"/>
      <c r="J27" s="16"/>
      <c r="K27" s="16"/>
      <c r="L27" s="10"/>
      <c r="M27" s="10"/>
      <c r="N27" s="10"/>
      <c r="O27" s="10"/>
      <c r="P27" s="16"/>
      <c r="Q27" s="13">
        <v>9</v>
      </c>
      <c r="R27" s="16" t="s">
        <v>2461</v>
      </c>
      <c r="S27" s="16" t="s">
        <v>571</v>
      </c>
      <c r="T27" s="10" t="s">
        <v>2462</v>
      </c>
      <c r="U27" s="10" t="s">
        <v>1807</v>
      </c>
      <c r="V27" s="16" t="s">
        <v>1542</v>
      </c>
      <c r="W27" s="13"/>
      <c r="X27" s="16"/>
      <c r="Y27" s="13"/>
      <c r="Z27" s="13"/>
      <c r="AA27" s="13"/>
      <c r="AB27" s="23"/>
      <c r="AC27" s="10"/>
      <c r="AD27" s="10"/>
    </row>
    <row r="28" spans="2:30" ht="24" x14ac:dyDescent="0.55000000000000004">
      <c r="B28" s="13"/>
      <c r="C28" s="16"/>
      <c r="D28" s="16"/>
      <c r="E28" s="16"/>
      <c r="F28" s="10"/>
      <c r="G28" s="19" t="s">
        <v>640</v>
      </c>
      <c r="H28" s="13"/>
      <c r="I28" s="16"/>
      <c r="J28" s="16"/>
      <c r="K28" s="16"/>
      <c r="L28" s="10"/>
      <c r="M28" s="10"/>
      <c r="N28" s="10"/>
      <c r="O28" s="10"/>
      <c r="P28" s="16"/>
      <c r="Q28" s="13">
        <v>10</v>
      </c>
      <c r="R28" s="16" t="s">
        <v>2469</v>
      </c>
      <c r="S28" s="16" t="s">
        <v>571</v>
      </c>
      <c r="T28" s="10" t="s">
        <v>2470</v>
      </c>
      <c r="U28" s="10" t="s">
        <v>2471</v>
      </c>
      <c r="V28" s="16" t="s">
        <v>1542</v>
      </c>
      <c r="W28" s="13"/>
      <c r="X28" s="16"/>
      <c r="Y28" s="13"/>
      <c r="Z28" s="13"/>
      <c r="AA28" s="13"/>
      <c r="AB28" s="23"/>
      <c r="AC28" s="10"/>
      <c r="AD28" s="10"/>
    </row>
    <row r="29" spans="2:30" ht="24" x14ac:dyDescent="0.55000000000000004">
      <c r="B29" s="13"/>
      <c r="C29" s="16"/>
      <c r="D29" s="16"/>
      <c r="E29" s="16"/>
      <c r="F29" s="10"/>
      <c r="G29" s="18" t="s">
        <v>646</v>
      </c>
      <c r="H29" s="13"/>
      <c r="I29" s="16"/>
      <c r="J29" s="16"/>
      <c r="K29" s="16"/>
      <c r="L29" s="10"/>
      <c r="M29" s="10"/>
      <c r="N29" s="10"/>
      <c r="O29" s="10"/>
      <c r="P29" s="16"/>
      <c r="Q29" s="13">
        <v>11</v>
      </c>
      <c r="R29" s="16" t="s">
        <v>2491</v>
      </c>
      <c r="S29" s="16" t="s">
        <v>571</v>
      </c>
      <c r="T29" s="10" t="s">
        <v>2492</v>
      </c>
      <c r="U29" s="10" t="s">
        <v>918</v>
      </c>
      <c r="V29" s="16" t="s">
        <v>1542</v>
      </c>
      <c r="W29" s="13"/>
      <c r="X29" s="16"/>
      <c r="Y29" s="13"/>
      <c r="Z29" s="13"/>
      <c r="AA29" s="13"/>
      <c r="AB29" s="23"/>
      <c r="AC29" s="10"/>
      <c r="AD29" s="10"/>
    </row>
    <row r="30" spans="2:30" ht="24" x14ac:dyDescent="0.55000000000000004">
      <c r="B30" s="13"/>
      <c r="C30" s="16"/>
      <c r="D30" s="16"/>
      <c r="E30" s="16"/>
      <c r="G30" s="18" t="s">
        <v>644</v>
      </c>
      <c r="H30" s="13"/>
      <c r="I30" s="16"/>
      <c r="J30" s="16"/>
      <c r="K30" s="16"/>
      <c r="L30" s="10"/>
      <c r="M30" s="10"/>
      <c r="N30" s="10"/>
      <c r="O30" s="10"/>
      <c r="P30" s="16"/>
      <c r="Q30" s="13">
        <v>12</v>
      </c>
      <c r="R30" s="16" t="s">
        <v>2497</v>
      </c>
      <c r="S30" s="16" t="s">
        <v>571</v>
      </c>
      <c r="T30" s="10" t="s">
        <v>968</v>
      </c>
      <c r="U30" s="10" t="s">
        <v>532</v>
      </c>
      <c r="V30" s="16" t="s">
        <v>1542</v>
      </c>
      <c r="W30" s="13"/>
      <c r="X30" s="16"/>
      <c r="Y30" s="13"/>
      <c r="Z30" s="13"/>
      <c r="AA30" s="13"/>
      <c r="AB30" s="23"/>
      <c r="AC30" s="10"/>
      <c r="AD30" s="10"/>
    </row>
    <row r="31" spans="2:30" ht="24" x14ac:dyDescent="0.55000000000000004">
      <c r="B31" s="13"/>
      <c r="C31" s="16"/>
      <c r="D31" s="16"/>
      <c r="E31" s="16"/>
      <c r="F31" s="10"/>
      <c r="G31" s="19" t="s">
        <v>641</v>
      </c>
      <c r="H31" s="13"/>
      <c r="I31" s="16"/>
      <c r="J31" s="16"/>
      <c r="K31" s="16"/>
      <c r="L31" s="10"/>
      <c r="M31" s="10"/>
      <c r="N31" s="10"/>
      <c r="O31" s="10"/>
      <c r="P31" s="16"/>
      <c r="Q31" s="13">
        <v>13</v>
      </c>
      <c r="R31" s="16" t="s">
        <v>2518</v>
      </c>
      <c r="S31" s="16" t="s">
        <v>571</v>
      </c>
      <c r="T31" s="10" t="s">
        <v>2519</v>
      </c>
      <c r="U31" s="10" t="s">
        <v>2520</v>
      </c>
      <c r="V31" s="16" t="s">
        <v>1542</v>
      </c>
      <c r="W31" s="13"/>
      <c r="X31" s="16"/>
      <c r="Y31" s="13"/>
      <c r="Z31" s="13"/>
      <c r="AA31" s="13"/>
      <c r="AB31" s="23"/>
      <c r="AC31" s="10"/>
      <c r="AD31" s="10"/>
    </row>
    <row r="32" spans="2:30" ht="24" x14ac:dyDescent="0.55000000000000004">
      <c r="B32" s="13"/>
      <c r="C32" s="16"/>
      <c r="D32" s="16"/>
      <c r="E32" s="16"/>
      <c r="F32" s="10"/>
      <c r="G32" s="18" t="s">
        <v>625</v>
      </c>
      <c r="H32" s="13"/>
      <c r="I32" s="16"/>
      <c r="J32" s="16"/>
      <c r="K32" s="16"/>
      <c r="L32" s="10"/>
      <c r="M32" s="10"/>
      <c r="N32" s="10"/>
      <c r="O32" s="10"/>
      <c r="P32" s="16"/>
      <c r="Q32" s="13">
        <v>14</v>
      </c>
      <c r="R32" s="16" t="s">
        <v>2527</v>
      </c>
      <c r="S32" s="16" t="s">
        <v>571</v>
      </c>
      <c r="T32" s="10" t="s">
        <v>963</v>
      </c>
      <c r="U32" s="10" t="s">
        <v>265</v>
      </c>
      <c r="V32" s="16" t="s">
        <v>1542</v>
      </c>
      <c r="W32" s="13"/>
      <c r="X32" s="16"/>
      <c r="Y32" s="13"/>
      <c r="Z32" s="13"/>
      <c r="AA32" s="13"/>
      <c r="AB32" s="23"/>
      <c r="AC32" s="10"/>
      <c r="AD32" s="10"/>
    </row>
    <row r="33" spans="2:30" ht="24" x14ac:dyDescent="0.55000000000000004">
      <c r="B33" s="13"/>
      <c r="C33" s="16"/>
      <c r="D33" s="16"/>
      <c r="E33" s="16"/>
      <c r="F33" s="10"/>
      <c r="G33" s="20" t="s">
        <v>613</v>
      </c>
      <c r="H33" s="13"/>
      <c r="J33" s="16"/>
      <c r="K33" s="16"/>
      <c r="L33" s="10"/>
      <c r="M33" s="10"/>
      <c r="N33" s="10"/>
      <c r="O33" s="10"/>
      <c r="P33" s="16"/>
      <c r="Q33" s="13">
        <v>15</v>
      </c>
      <c r="R33" s="16" t="s">
        <v>2545</v>
      </c>
      <c r="S33" s="16" t="s">
        <v>571</v>
      </c>
      <c r="T33" s="10" t="s">
        <v>2546</v>
      </c>
      <c r="U33" s="10" t="s">
        <v>2547</v>
      </c>
      <c r="V33" s="16" t="s">
        <v>1542</v>
      </c>
      <c r="W33" s="13"/>
      <c r="X33" s="16"/>
      <c r="Y33" s="13"/>
      <c r="Z33" s="13"/>
      <c r="AA33" s="13"/>
      <c r="AB33" s="23"/>
      <c r="AC33" s="10"/>
      <c r="AD33" s="10"/>
    </row>
    <row r="34" spans="2:30" ht="24" x14ac:dyDescent="0.55000000000000004">
      <c r="B34" s="13"/>
      <c r="C34" s="16"/>
      <c r="D34" s="16"/>
      <c r="E34" s="16"/>
      <c r="F34" s="10"/>
      <c r="G34" s="20" t="s">
        <v>631</v>
      </c>
      <c r="H34" s="13"/>
      <c r="I34" s="16"/>
      <c r="J34" s="16"/>
      <c r="K34" s="16"/>
      <c r="L34" s="10"/>
      <c r="M34" s="10"/>
      <c r="N34" s="10"/>
      <c r="O34" s="10"/>
      <c r="P34" s="16"/>
      <c r="Q34" s="13">
        <v>16</v>
      </c>
      <c r="R34" s="16" t="s">
        <v>2553</v>
      </c>
      <c r="S34" s="16" t="s">
        <v>571</v>
      </c>
      <c r="T34" s="10" t="s">
        <v>2554</v>
      </c>
      <c r="U34" s="10" t="s">
        <v>2555</v>
      </c>
      <c r="V34" s="16" t="s">
        <v>1542</v>
      </c>
      <c r="W34" s="13"/>
      <c r="X34" s="16"/>
      <c r="Y34" s="13"/>
      <c r="Z34" s="13"/>
      <c r="AA34" s="13"/>
      <c r="AB34" s="23"/>
      <c r="AC34" s="10"/>
      <c r="AD34" s="10"/>
    </row>
    <row r="35" spans="2:30" ht="24" x14ac:dyDescent="0.55000000000000004">
      <c r="B35" s="13"/>
      <c r="C35" s="16"/>
      <c r="D35" s="16"/>
      <c r="E35" s="16"/>
      <c r="F35" s="10"/>
      <c r="G35" s="20" t="s">
        <v>632</v>
      </c>
      <c r="H35" s="13"/>
      <c r="I35" s="16"/>
      <c r="J35" s="16"/>
      <c r="K35" s="16"/>
      <c r="L35" s="10"/>
      <c r="M35" s="10"/>
      <c r="N35" s="10"/>
      <c r="O35" s="10"/>
      <c r="P35" s="16"/>
      <c r="Q35" s="13">
        <v>17</v>
      </c>
      <c r="R35" s="16" t="s">
        <v>2578</v>
      </c>
      <c r="S35" s="16" t="s">
        <v>571</v>
      </c>
      <c r="T35" s="10" t="s">
        <v>2579</v>
      </c>
      <c r="U35" s="10" t="s">
        <v>2580</v>
      </c>
      <c r="V35" s="16" t="s">
        <v>1542</v>
      </c>
      <c r="W35" s="13"/>
      <c r="X35" s="16"/>
      <c r="Y35" s="13"/>
      <c r="Z35" s="13"/>
      <c r="AA35" s="13"/>
      <c r="AB35" s="23"/>
      <c r="AC35" s="10"/>
      <c r="AD35" s="10"/>
    </row>
    <row r="36" spans="2:30" ht="24" x14ac:dyDescent="0.55000000000000004">
      <c r="B36" s="16"/>
      <c r="C36" s="16"/>
      <c r="D36" s="16"/>
      <c r="E36" s="16"/>
      <c r="F36" s="10"/>
      <c r="G36" s="20" t="s">
        <v>637</v>
      </c>
      <c r="H36" s="13"/>
      <c r="I36" s="16"/>
      <c r="J36" s="16"/>
      <c r="K36" s="16"/>
      <c r="L36" s="10"/>
      <c r="M36" s="10"/>
      <c r="N36" s="10"/>
      <c r="O36" s="10"/>
      <c r="P36" s="16"/>
      <c r="Q36" s="13">
        <v>18</v>
      </c>
      <c r="R36" s="16" t="s">
        <v>2583</v>
      </c>
      <c r="S36" s="16" t="s">
        <v>571</v>
      </c>
      <c r="T36" s="10" t="s">
        <v>2584</v>
      </c>
      <c r="U36" s="10" t="s">
        <v>1047</v>
      </c>
      <c r="V36" s="16" t="s">
        <v>1542</v>
      </c>
      <c r="W36" s="13"/>
      <c r="X36" s="16"/>
      <c r="Y36" s="13"/>
      <c r="Z36" s="13"/>
      <c r="AA36" s="10"/>
      <c r="AB36" s="10"/>
      <c r="AC36" s="10"/>
      <c r="AD36" s="10"/>
    </row>
    <row r="37" spans="2:30" ht="24" x14ac:dyDescent="0.55000000000000004">
      <c r="B37" s="16"/>
      <c r="C37" s="16"/>
      <c r="D37" s="16"/>
      <c r="E37" s="16"/>
      <c r="F37" s="10"/>
      <c r="G37" s="20" t="s">
        <v>130</v>
      </c>
      <c r="H37" s="16"/>
      <c r="I37" s="16"/>
      <c r="J37" s="16"/>
      <c r="K37" s="16"/>
      <c r="L37" s="10"/>
      <c r="M37" s="10"/>
      <c r="N37" s="10"/>
      <c r="O37" s="10"/>
      <c r="P37" s="16"/>
      <c r="Q37" s="13">
        <v>19</v>
      </c>
      <c r="R37" s="16" t="s">
        <v>2600</v>
      </c>
      <c r="S37" s="16" t="s">
        <v>571</v>
      </c>
      <c r="T37" s="10" t="s">
        <v>2601</v>
      </c>
      <c r="U37" s="10" t="s">
        <v>2602</v>
      </c>
      <c r="V37" s="16" t="s">
        <v>1542</v>
      </c>
      <c r="W37" s="13"/>
      <c r="X37" s="16"/>
      <c r="Y37" s="13"/>
      <c r="Z37" s="13"/>
      <c r="AA37" s="10"/>
      <c r="AB37" s="10"/>
      <c r="AC37" s="10"/>
      <c r="AD37" s="10"/>
    </row>
    <row r="38" spans="2:30" ht="24" x14ac:dyDescent="0.55000000000000004">
      <c r="B38" s="16"/>
      <c r="C38" s="16"/>
      <c r="D38" s="16"/>
      <c r="E38" s="16"/>
      <c r="F38" s="10"/>
      <c r="G38" s="20" t="s">
        <v>624</v>
      </c>
      <c r="H38" s="16"/>
      <c r="I38" s="16"/>
      <c r="J38" s="16"/>
      <c r="K38" s="16"/>
      <c r="L38" s="10"/>
      <c r="M38" s="10"/>
      <c r="N38" s="10"/>
      <c r="O38" s="10"/>
      <c r="P38" s="16"/>
      <c r="Q38" s="13">
        <v>20</v>
      </c>
      <c r="R38" s="16" t="s">
        <v>2613</v>
      </c>
      <c r="S38" s="16" t="s">
        <v>571</v>
      </c>
      <c r="T38" s="10" t="s">
        <v>2614</v>
      </c>
      <c r="U38" s="10" t="s">
        <v>2615</v>
      </c>
      <c r="V38" s="16" t="s">
        <v>1542</v>
      </c>
      <c r="W38" s="13"/>
      <c r="X38" s="16"/>
      <c r="Y38" s="13"/>
      <c r="Z38" s="13"/>
      <c r="AA38" s="10"/>
      <c r="AB38" s="10"/>
      <c r="AC38" s="10"/>
      <c r="AD38" s="10"/>
    </row>
    <row r="39" spans="2:30" ht="24" x14ac:dyDescent="0.55000000000000004">
      <c r="B39" s="16"/>
      <c r="C39" s="16"/>
      <c r="D39" s="16"/>
      <c r="E39" s="16"/>
      <c r="F39" s="10"/>
      <c r="G39" s="20" t="s">
        <v>617</v>
      </c>
      <c r="H39" s="16"/>
      <c r="I39" s="16"/>
      <c r="J39" s="16"/>
      <c r="K39" s="16"/>
      <c r="L39" s="10"/>
      <c r="M39" s="10"/>
      <c r="N39" s="10"/>
      <c r="O39" s="10"/>
      <c r="P39" s="16"/>
      <c r="Q39" s="13">
        <v>21</v>
      </c>
      <c r="R39" s="16" t="s">
        <v>2626</v>
      </c>
      <c r="S39" s="16" t="s">
        <v>571</v>
      </c>
      <c r="T39" s="10" t="s">
        <v>2627</v>
      </c>
      <c r="U39" s="10" t="s">
        <v>2628</v>
      </c>
      <c r="V39" s="16" t="s">
        <v>1542</v>
      </c>
      <c r="W39" s="13"/>
      <c r="X39" s="16"/>
      <c r="Y39" s="13"/>
      <c r="Z39" s="13"/>
      <c r="AA39" s="10"/>
      <c r="AB39" s="10"/>
      <c r="AC39" s="10"/>
      <c r="AD39" s="10"/>
    </row>
    <row r="40" spans="2:30" ht="24" x14ac:dyDescent="0.55000000000000004">
      <c r="C40" s="16"/>
      <c r="D40" s="16"/>
      <c r="E40" s="16"/>
      <c r="F40" s="10"/>
      <c r="G40" s="20" t="s">
        <v>642</v>
      </c>
      <c r="H40" s="16"/>
      <c r="I40" s="16"/>
      <c r="J40" s="16"/>
      <c r="K40" s="16"/>
      <c r="L40" s="10"/>
      <c r="M40" s="10"/>
      <c r="N40" s="10"/>
      <c r="O40" s="10"/>
      <c r="P40" s="16"/>
      <c r="Q40" s="13">
        <v>22</v>
      </c>
      <c r="R40" s="16" t="s">
        <v>2639</v>
      </c>
      <c r="S40" s="16" t="s">
        <v>571</v>
      </c>
      <c r="T40" s="10" t="s">
        <v>2640</v>
      </c>
      <c r="U40" s="10" t="s">
        <v>2641</v>
      </c>
      <c r="V40" s="16" t="s">
        <v>1542</v>
      </c>
      <c r="W40" s="13"/>
      <c r="X40" s="16"/>
      <c r="Y40" s="13"/>
      <c r="Z40" s="13"/>
      <c r="AA40" s="10"/>
      <c r="AB40" s="10"/>
      <c r="AC40" s="10"/>
      <c r="AD40" s="10"/>
    </row>
    <row r="41" spans="2:30" ht="24" x14ac:dyDescent="0.55000000000000004">
      <c r="C41" s="16"/>
      <c r="D41" s="16"/>
      <c r="E41" s="16"/>
      <c r="F41" s="10"/>
      <c r="G41" s="20" t="s">
        <v>618</v>
      </c>
      <c r="H41" s="16"/>
      <c r="I41" s="16"/>
      <c r="J41" s="16"/>
      <c r="K41" s="16"/>
      <c r="L41" s="10"/>
      <c r="M41" s="10"/>
      <c r="N41" s="10"/>
      <c r="O41" s="10"/>
      <c r="P41" s="16"/>
      <c r="Q41" s="13">
        <v>23</v>
      </c>
      <c r="R41" s="16" t="s">
        <v>2644</v>
      </c>
      <c r="S41" s="16" t="s">
        <v>571</v>
      </c>
      <c r="T41" s="10" t="s">
        <v>2645</v>
      </c>
      <c r="U41" s="10" t="s">
        <v>1011</v>
      </c>
      <c r="V41" s="16" t="s">
        <v>1542</v>
      </c>
      <c r="W41" s="13"/>
      <c r="X41" s="16"/>
      <c r="Y41" s="13"/>
      <c r="Z41" s="13"/>
      <c r="AA41" s="10"/>
      <c r="AB41" s="10"/>
      <c r="AC41" s="10"/>
      <c r="AD41" s="10"/>
    </row>
    <row r="42" spans="2:30" ht="24" x14ac:dyDescent="0.55000000000000004">
      <c r="C42" s="16"/>
      <c r="D42" s="16"/>
      <c r="E42" s="16"/>
      <c r="F42" s="10"/>
      <c r="G42" s="20" t="s">
        <v>623</v>
      </c>
      <c r="H42" s="16"/>
      <c r="I42" s="16"/>
      <c r="J42" s="16"/>
      <c r="K42" s="16"/>
      <c r="L42" s="10"/>
      <c r="M42" s="10"/>
      <c r="N42" s="10"/>
      <c r="O42" s="10"/>
      <c r="P42" s="16"/>
      <c r="Q42" s="13">
        <v>1</v>
      </c>
      <c r="R42" s="16" t="s">
        <v>2330</v>
      </c>
      <c r="S42" s="16" t="s">
        <v>572</v>
      </c>
      <c r="T42" s="10" t="s">
        <v>2331</v>
      </c>
      <c r="U42" s="10" t="s">
        <v>2332</v>
      </c>
      <c r="V42" s="16" t="s">
        <v>1542</v>
      </c>
      <c r="W42" s="13"/>
      <c r="X42" s="16"/>
      <c r="Y42" s="13"/>
      <c r="Z42" s="13"/>
      <c r="AA42" s="10"/>
      <c r="AB42" s="10"/>
      <c r="AC42" s="10"/>
      <c r="AD42" s="10"/>
    </row>
    <row r="43" spans="2:30" ht="24" x14ac:dyDescent="0.55000000000000004">
      <c r="B43" s="16"/>
      <c r="C43" s="16"/>
      <c r="D43" s="16"/>
      <c r="E43" s="16"/>
      <c r="F43" s="10"/>
      <c r="G43" s="21" t="s">
        <v>131</v>
      </c>
      <c r="H43" s="16"/>
      <c r="I43" s="16"/>
      <c r="J43" s="16"/>
      <c r="K43" s="16"/>
      <c r="L43" s="10"/>
      <c r="M43" s="10"/>
      <c r="N43" s="10"/>
      <c r="O43" s="10"/>
      <c r="P43" s="16"/>
      <c r="Q43" s="13">
        <v>2</v>
      </c>
      <c r="R43" s="16" t="s">
        <v>2354</v>
      </c>
      <c r="S43" s="16" t="s">
        <v>572</v>
      </c>
      <c r="T43" s="10" t="s">
        <v>2355</v>
      </c>
      <c r="U43" s="10" t="s">
        <v>2356</v>
      </c>
      <c r="V43" s="16" t="s">
        <v>1542</v>
      </c>
      <c r="W43" s="13"/>
      <c r="X43" s="16"/>
      <c r="Y43" s="13"/>
      <c r="Z43" s="13"/>
      <c r="AA43" s="10"/>
      <c r="AB43" s="10"/>
      <c r="AC43" s="10"/>
      <c r="AD43" s="10"/>
    </row>
    <row r="44" spans="2:30" ht="24" x14ac:dyDescent="0.55000000000000004">
      <c r="B44" s="16"/>
      <c r="C44" s="16"/>
      <c r="D44" s="16"/>
      <c r="E44" s="16"/>
      <c r="F44" s="10"/>
      <c r="G44" s="20" t="s">
        <v>610</v>
      </c>
      <c r="H44" s="16"/>
      <c r="I44" s="16"/>
      <c r="J44" s="16"/>
      <c r="K44" s="16"/>
      <c r="L44" s="10"/>
      <c r="M44" s="10"/>
      <c r="N44" s="10"/>
      <c r="O44" s="10"/>
      <c r="P44" s="16"/>
      <c r="Q44" s="13">
        <v>3</v>
      </c>
      <c r="R44" s="16" t="s">
        <v>2379</v>
      </c>
      <c r="S44" s="16" t="s">
        <v>572</v>
      </c>
      <c r="T44" s="10" t="s">
        <v>2380</v>
      </c>
      <c r="U44" s="10" t="s">
        <v>149</v>
      </c>
      <c r="V44" s="16" t="s">
        <v>1542</v>
      </c>
      <c r="W44" s="13"/>
      <c r="X44" s="16"/>
      <c r="Y44" s="13"/>
      <c r="Z44" s="13"/>
      <c r="AA44" s="10"/>
      <c r="AB44" s="10"/>
      <c r="AC44" s="10"/>
      <c r="AD44" s="10"/>
    </row>
    <row r="45" spans="2:30" ht="24" x14ac:dyDescent="0.55000000000000004">
      <c r="B45" s="16"/>
      <c r="C45" s="16"/>
      <c r="D45" s="16"/>
      <c r="E45" s="16"/>
      <c r="F45" s="10"/>
      <c r="G45" s="21" t="s">
        <v>630</v>
      </c>
      <c r="H45" s="16"/>
      <c r="I45" s="16"/>
      <c r="J45" s="16"/>
      <c r="K45" s="16"/>
      <c r="L45" s="10"/>
      <c r="M45" s="10"/>
      <c r="N45" s="10"/>
      <c r="O45" s="10"/>
      <c r="P45" s="16"/>
      <c r="Q45" s="13">
        <v>4</v>
      </c>
      <c r="R45" s="16" t="s">
        <v>2387</v>
      </c>
      <c r="S45" s="16" t="s">
        <v>572</v>
      </c>
      <c r="T45" s="10" t="s">
        <v>2388</v>
      </c>
      <c r="U45" s="10" t="s">
        <v>2389</v>
      </c>
      <c r="V45" s="16" t="s">
        <v>1542</v>
      </c>
      <c r="W45" s="13"/>
      <c r="X45" s="16"/>
      <c r="Y45" s="13"/>
      <c r="Z45" s="13"/>
      <c r="AA45" s="10"/>
      <c r="AB45" s="10"/>
      <c r="AC45" s="10"/>
      <c r="AD45" s="10"/>
    </row>
    <row r="46" spans="2:30" ht="24" x14ac:dyDescent="0.55000000000000004">
      <c r="B46" s="16"/>
      <c r="C46" s="16"/>
      <c r="D46" s="16"/>
      <c r="E46" s="16"/>
      <c r="F46" s="10"/>
      <c r="G46" s="21" t="s">
        <v>620</v>
      </c>
      <c r="H46" s="16"/>
      <c r="I46" s="16"/>
      <c r="J46" s="16"/>
      <c r="K46" s="16"/>
      <c r="L46" s="10"/>
      <c r="M46" s="10"/>
      <c r="N46" s="10"/>
      <c r="O46" s="10"/>
      <c r="P46" s="16"/>
      <c r="Q46" s="13">
        <v>5</v>
      </c>
      <c r="R46" s="16" t="s">
        <v>2399</v>
      </c>
      <c r="S46" s="16" t="s">
        <v>572</v>
      </c>
      <c r="T46" s="10" t="s">
        <v>2400</v>
      </c>
      <c r="U46" s="10" t="s">
        <v>2401</v>
      </c>
      <c r="V46" s="16" t="s">
        <v>1542</v>
      </c>
      <c r="W46" s="13"/>
      <c r="X46" s="16"/>
      <c r="Y46" s="13"/>
      <c r="Z46" s="13"/>
      <c r="AA46" s="10"/>
      <c r="AB46" s="10"/>
      <c r="AC46" s="10"/>
      <c r="AD46" s="10"/>
    </row>
    <row r="47" spans="2:30" ht="24" x14ac:dyDescent="0.55000000000000004">
      <c r="B47" s="16"/>
      <c r="C47" s="16"/>
      <c r="D47" s="16"/>
      <c r="E47" s="16"/>
      <c r="F47" s="10"/>
      <c r="G47" s="20" t="s">
        <v>619</v>
      </c>
      <c r="H47" s="16"/>
      <c r="I47" s="16"/>
      <c r="J47" s="16"/>
      <c r="K47" s="16"/>
      <c r="L47" s="10"/>
      <c r="M47" s="10"/>
      <c r="N47" s="10"/>
      <c r="O47" s="10"/>
      <c r="P47" s="16"/>
      <c r="Q47" s="13">
        <v>6</v>
      </c>
      <c r="R47" s="16" t="s">
        <v>2420</v>
      </c>
      <c r="S47" s="16" t="s">
        <v>572</v>
      </c>
      <c r="T47" s="10" t="s">
        <v>2421</v>
      </c>
      <c r="U47" s="10" t="s">
        <v>435</v>
      </c>
      <c r="V47" s="16" t="s">
        <v>1542</v>
      </c>
      <c r="W47" s="13"/>
      <c r="X47" s="16"/>
      <c r="Y47" s="13"/>
      <c r="Z47" s="13"/>
      <c r="AA47" s="10"/>
      <c r="AB47" s="10"/>
      <c r="AC47" s="10"/>
      <c r="AD47" s="10"/>
    </row>
    <row r="48" spans="2:30" ht="24" x14ac:dyDescent="0.55000000000000004">
      <c r="B48" s="16"/>
      <c r="C48" s="16"/>
      <c r="D48" s="16"/>
      <c r="E48" s="16"/>
      <c r="F48" s="10"/>
      <c r="G48" s="20" t="s">
        <v>645</v>
      </c>
      <c r="H48" s="16"/>
      <c r="I48" s="16"/>
      <c r="J48" s="16"/>
      <c r="K48" s="16"/>
      <c r="L48" s="10"/>
      <c r="M48" s="10"/>
      <c r="N48" s="10"/>
      <c r="O48" s="10"/>
      <c r="P48" s="16"/>
      <c r="Q48" s="13">
        <v>7</v>
      </c>
      <c r="R48" s="16" t="s">
        <v>2435</v>
      </c>
      <c r="S48" s="16" t="s">
        <v>572</v>
      </c>
      <c r="T48" s="10" t="s">
        <v>2436</v>
      </c>
      <c r="U48" s="10" t="s">
        <v>2437</v>
      </c>
      <c r="V48" s="16" t="s">
        <v>1542</v>
      </c>
      <c r="W48" s="13"/>
      <c r="X48" s="16"/>
      <c r="Y48" s="13"/>
      <c r="Z48" s="13"/>
      <c r="AA48" s="10"/>
      <c r="AB48" s="10"/>
      <c r="AC48" s="10"/>
      <c r="AD48" s="10"/>
    </row>
    <row r="49" spans="2:30" ht="24" x14ac:dyDescent="0.55000000000000004">
      <c r="B49" s="16"/>
      <c r="C49" s="16"/>
      <c r="D49" s="16"/>
      <c r="E49" s="16"/>
      <c r="F49" s="10"/>
      <c r="G49" s="20" t="s">
        <v>614</v>
      </c>
      <c r="H49" s="16"/>
      <c r="I49" s="16"/>
      <c r="J49" s="16"/>
      <c r="K49" s="16"/>
      <c r="L49" s="10"/>
      <c r="M49" s="10"/>
      <c r="N49" s="10"/>
      <c r="O49" s="10"/>
      <c r="P49" s="16"/>
      <c r="Q49" s="13">
        <v>8</v>
      </c>
      <c r="R49" s="16" t="s">
        <v>2449</v>
      </c>
      <c r="S49" s="16" t="s">
        <v>572</v>
      </c>
      <c r="T49" s="10" t="s">
        <v>2450</v>
      </c>
      <c r="U49" s="10" t="s">
        <v>2451</v>
      </c>
      <c r="V49" s="16" t="s">
        <v>1542</v>
      </c>
      <c r="W49" s="13"/>
      <c r="X49" s="16"/>
      <c r="Y49" s="13"/>
      <c r="Z49" s="13"/>
      <c r="AA49" s="10"/>
      <c r="AB49" s="10"/>
      <c r="AC49" s="10"/>
      <c r="AD49" s="10"/>
    </row>
    <row r="50" spans="2:30" ht="24" x14ac:dyDescent="0.55000000000000004">
      <c r="B50" s="16"/>
      <c r="C50" s="16"/>
      <c r="D50" s="16"/>
      <c r="E50" s="16"/>
      <c r="F50" s="10"/>
      <c r="G50" s="20" t="s">
        <v>629</v>
      </c>
      <c r="H50" s="16"/>
      <c r="I50" s="16"/>
      <c r="J50" s="16"/>
      <c r="K50" s="16"/>
      <c r="L50" s="10"/>
      <c r="M50" s="10"/>
      <c r="N50" s="10"/>
      <c r="O50" s="10"/>
      <c r="P50" s="16"/>
      <c r="Q50" s="13">
        <v>9</v>
      </c>
      <c r="R50" s="16" t="s">
        <v>2463</v>
      </c>
      <c r="S50" s="16" t="s">
        <v>572</v>
      </c>
      <c r="T50" s="10" t="s">
        <v>172</v>
      </c>
      <c r="U50" s="10" t="s">
        <v>165</v>
      </c>
      <c r="V50" s="16" t="s">
        <v>1542</v>
      </c>
      <c r="W50" s="13"/>
      <c r="X50" s="16"/>
      <c r="Y50" s="13"/>
      <c r="Z50" s="13"/>
      <c r="AA50" s="10"/>
      <c r="AB50" s="10"/>
      <c r="AC50" s="10"/>
      <c r="AD50" s="10"/>
    </row>
    <row r="51" spans="2:30" ht="24" x14ac:dyDescent="0.55000000000000004">
      <c r="B51" s="16"/>
      <c r="C51" s="16"/>
      <c r="D51" s="16"/>
      <c r="E51" s="16"/>
      <c r="F51" s="10"/>
      <c r="G51" s="10" t="s">
        <v>1491</v>
      </c>
      <c r="H51" s="16"/>
      <c r="I51" s="16"/>
      <c r="J51" s="16"/>
      <c r="K51" s="16"/>
      <c r="L51" s="10"/>
      <c r="M51" s="10"/>
      <c r="N51" s="10"/>
      <c r="O51" s="10"/>
      <c r="P51" s="16"/>
      <c r="Q51" s="13">
        <v>10</v>
      </c>
      <c r="R51" s="16" t="s">
        <v>2474</v>
      </c>
      <c r="S51" s="16" t="s">
        <v>572</v>
      </c>
      <c r="T51" s="10" t="s">
        <v>2475</v>
      </c>
      <c r="U51" s="10" t="s">
        <v>2476</v>
      </c>
      <c r="V51" s="16" t="s">
        <v>1542</v>
      </c>
      <c r="W51" s="13"/>
      <c r="X51" s="16"/>
      <c r="Y51" s="13"/>
      <c r="Z51" s="13"/>
      <c r="AA51" s="10"/>
      <c r="AB51" s="10"/>
      <c r="AC51" s="10"/>
      <c r="AD51" s="10"/>
    </row>
    <row r="52" spans="2:30" ht="24" x14ac:dyDescent="0.55000000000000004">
      <c r="B52" s="16"/>
      <c r="C52" s="16"/>
      <c r="D52" s="16"/>
      <c r="E52" s="16"/>
      <c r="F52" s="10"/>
      <c r="G52" s="11" t="s">
        <v>1533</v>
      </c>
      <c r="H52" s="16"/>
      <c r="I52" s="16"/>
      <c r="J52" s="16"/>
      <c r="K52" s="16"/>
      <c r="L52" s="10"/>
      <c r="M52" s="10"/>
      <c r="N52" s="10"/>
      <c r="O52" s="10"/>
      <c r="P52" s="16"/>
      <c r="Q52" s="13">
        <v>11</v>
      </c>
      <c r="R52" s="16" t="s">
        <v>2487</v>
      </c>
      <c r="S52" s="16" t="s">
        <v>572</v>
      </c>
      <c r="T52" s="10" t="s">
        <v>177</v>
      </c>
      <c r="U52" s="10" t="s">
        <v>889</v>
      </c>
      <c r="V52" s="16" t="s">
        <v>1542</v>
      </c>
      <c r="W52" s="13"/>
      <c r="X52" s="16"/>
      <c r="Y52" s="13"/>
      <c r="Z52" s="13"/>
      <c r="AA52" s="10"/>
      <c r="AB52" s="10"/>
      <c r="AC52" s="10"/>
      <c r="AD52" s="10"/>
    </row>
    <row r="53" spans="2:30" ht="24" x14ac:dyDescent="0.55000000000000004">
      <c r="B53" s="16"/>
      <c r="C53" s="16"/>
      <c r="D53" s="16"/>
      <c r="E53" s="16"/>
      <c r="F53" s="10"/>
      <c r="G53" s="10" t="s">
        <v>1534</v>
      </c>
      <c r="H53" s="16"/>
      <c r="I53" s="16"/>
      <c r="J53" s="16"/>
      <c r="K53" s="16"/>
      <c r="L53" s="10"/>
      <c r="M53" s="10"/>
      <c r="N53" s="10"/>
      <c r="O53" s="10"/>
      <c r="P53" s="16"/>
      <c r="Q53" s="13">
        <v>12</v>
      </c>
      <c r="R53" s="16" t="s">
        <v>2498</v>
      </c>
      <c r="S53" s="16" t="s">
        <v>572</v>
      </c>
      <c r="T53" s="10" t="s">
        <v>2499</v>
      </c>
      <c r="U53" s="10" t="s">
        <v>146</v>
      </c>
      <c r="V53" s="16" t="s">
        <v>1542</v>
      </c>
      <c r="W53" s="13"/>
      <c r="X53" s="16"/>
      <c r="Y53" s="13"/>
      <c r="Z53" s="13"/>
      <c r="AA53" s="10"/>
      <c r="AB53" s="10"/>
      <c r="AC53" s="10"/>
      <c r="AD53" s="10"/>
    </row>
    <row r="54" spans="2:30" ht="24" x14ac:dyDescent="0.55000000000000004">
      <c r="B54" s="16"/>
      <c r="C54" s="16"/>
      <c r="D54" s="16"/>
      <c r="E54" s="16"/>
      <c r="F54" s="10"/>
      <c r="G54" s="10" t="s">
        <v>1535</v>
      </c>
      <c r="H54" s="16"/>
      <c r="I54" s="16"/>
      <c r="J54" s="16"/>
      <c r="K54" s="16"/>
      <c r="L54" s="10"/>
      <c r="M54" s="10"/>
      <c r="N54" s="10"/>
      <c r="O54" s="10"/>
      <c r="P54" s="16"/>
      <c r="Q54" s="13">
        <v>13</v>
      </c>
      <c r="R54" s="16" t="s">
        <v>2512</v>
      </c>
      <c r="S54" s="16" t="s">
        <v>572</v>
      </c>
      <c r="T54" s="10" t="s">
        <v>2513</v>
      </c>
      <c r="U54" s="10" t="s">
        <v>2514</v>
      </c>
      <c r="V54" s="16" t="s">
        <v>1542</v>
      </c>
      <c r="W54" s="13"/>
      <c r="X54" s="16"/>
      <c r="Y54" s="13"/>
      <c r="Z54" s="13"/>
      <c r="AA54" s="10"/>
      <c r="AB54" s="10"/>
      <c r="AC54" s="10"/>
      <c r="AD54" s="10"/>
    </row>
    <row r="55" spans="2:30" ht="24" x14ac:dyDescent="0.55000000000000004">
      <c r="B55" s="16"/>
      <c r="C55" s="16"/>
      <c r="D55" s="16"/>
      <c r="E55" s="16"/>
      <c r="F55" s="10"/>
      <c r="G55" s="10" t="s">
        <v>1536</v>
      </c>
      <c r="H55" s="16"/>
      <c r="I55" s="16"/>
      <c r="J55" s="16"/>
      <c r="K55" s="16"/>
      <c r="L55" s="10"/>
      <c r="M55" s="10"/>
      <c r="N55" s="10"/>
      <c r="O55" s="10"/>
      <c r="P55" s="16"/>
      <c r="Q55" s="13">
        <v>14</v>
      </c>
      <c r="R55" s="16" t="s">
        <v>2530</v>
      </c>
      <c r="S55" s="16" t="s">
        <v>572</v>
      </c>
      <c r="T55" s="10" t="s">
        <v>148</v>
      </c>
      <c r="U55" s="10" t="s">
        <v>165</v>
      </c>
      <c r="V55" s="16" t="s">
        <v>1542</v>
      </c>
      <c r="W55" s="13"/>
      <c r="X55" s="16"/>
      <c r="Y55" s="13"/>
      <c r="Z55" s="13"/>
      <c r="AA55" s="10"/>
      <c r="AB55" s="10"/>
      <c r="AC55" s="10"/>
      <c r="AD55" s="10"/>
    </row>
    <row r="56" spans="2:30" ht="24" x14ac:dyDescent="0.55000000000000004">
      <c r="B56" s="16"/>
      <c r="C56" s="16"/>
      <c r="D56" s="16"/>
      <c r="E56" s="16"/>
      <c r="F56" s="10"/>
      <c r="G56" s="10" t="s">
        <v>1537</v>
      </c>
      <c r="H56" s="16"/>
      <c r="I56" s="16"/>
      <c r="J56" s="16"/>
      <c r="K56" s="16"/>
      <c r="L56" s="10"/>
      <c r="M56" s="10"/>
      <c r="N56" s="10"/>
      <c r="O56" s="10"/>
      <c r="P56" s="16"/>
      <c r="Q56" s="13">
        <v>15</v>
      </c>
      <c r="R56" s="16" t="s">
        <v>2541</v>
      </c>
      <c r="S56" s="16" t="s">
        <v>572</v>
      </c>
      <c r="T56" s="10" t="s">
        <v>2542</v>
      </c>
      <c r="U56" s="10" t="s">
        <v>817</v>
      </c>
      <c r="V56" s="16" t="s">
        <v>1542</v>
      </c>
      <c r="W56" s="13"/>
      <c r="X56" s="16"/>
      <c r="Y56" s="13"/>
      <c r="Z56" s="13"/>
      <c r="AA56" s="10"/>
      <c r="AB56" s="10"/>
      <c r="AC56" s="10"/>
      <c r="AD56" s="10"/>
    </row>
    <row r="57" spans="2:30" ht="24" x14ac:dyDescent="0.55000000000000004">
      <c r="B57" s="16"/>
      <c r="C57" s="16"/>
      <c r="D57" s="16"/>
      <c r="E57" s="16"/>
      <c r="F57" s="10"/>
      <c r="G57" s="10" t="s">
        <v>1538</v>
      </c>
      <c r="H57" s="16"/>
      <c r="I57" s="16"/>
      <c r="J57" s="16"/>
      <c r="K57" s="16"/>
      <c r="L57" s="10"/>
      <c r="M57" s="10"/>
      <c r="N57" s="10"/>
      <c r="O57" s="10"/>
      <c r="P57" s="16"/>
      <c r="Q57" s="13">
        <v>16</v>
      </c>
      <c r="R57" s="16" t="s">
        <v>2556</v>
      </c>
      <c r="S57" s="16" t="s">
        <v>572</v>
      </c>
      <c r="T57" s="10" t="s">
        <v>2557</v>
      </c>
      <c r="U57" s="10" t="s">
        <v>2558</v>
      </c>
      <c r="V57" s="16" t="s">
        <v>1542</v>
      </c>
      <c r="W57" s="13"/>
      <c r="X57" s="16"/>
      <c r="Y57" s="13"/>
      <c r="Z57" s="13"/>
      <c r="AA57" s="10"/>
      <c r="AB57" s="10"/>
      <c r="AC57" s="10"/>
      <c r="AD57" s="10"/>
    </row>
    <row r="58" spans="2:30" ht="24" x14ac:dyDescent="0.55000000000000004">
      <c r="B58" s="16"/>
      <c r="C58" s="16"/>
      <c r="D58" s="16"/>
      <c r="E58" s="16"/>
      <c r="F58" s="10"/>
      <c r="G58" s="10" t="s">
        <v>1539</v>
      </c>
      <c r="H58" s="16"/>
      <c r="I58" s="16"/>
      <c r="J58" s="16"/>
      <c r="K58" s="16"/>
      <c r="L58" s="10"/>
      <c r="M58" s="10"/>
      <c r="N58" s="10"/>
      <c r="O58" s="10"/>
      <c r="P58" s="16"/>
      <c r="Q58" s="13">
        <v>17</v>
      </c>
      <c r="R58" s="16" t="s">
        <v>2572</v>
      </c>
      <c r="S58" s="16" t="s">
        <v>572</v>
      </c>
      <c r="T58" s="10" t="s">
        <v>2573</v>
      </c>
      <c r="U58" s="10" t="s">
        <v>2574</v>
      </c>
      <c r="V58" s="16" t="s">
        <v>1542</v>
      </c>
      <c r="W58" s="13"/>
      <c r="X58" s="16"/>
      <c r="Y58" s="13"/>
      <c r="Z58" s="13"/>
      <c r="AA58" s="10"/>
      <c r="AB58" s="10"/>
      <c r="AC58" s="10"/>
      <c r="AD58" s="10"/>
    </row>
    <row r="59" spans="2:30" ht="24" x14ac:dyDescent="0.55000000000000004">
      <c r="B59" s="16"/>
      <c r="C59" s="16"/>
      <c r="D59" s="16"/>
      <c r="E59" s="16"/>
      <c r="F59" s="10"/>
      <c r="G59" s="10" t="s">
        <v>2319</v>
      </c>
      <c r="H59" s="16"/>
      <c r="I59" s="16"/>
      <c r="J59" s="16"/>
      <c r="K59" s="16"/>
      <c r="L59" s="10"/>
      <c r="M59" s="10"/>
      <c r="N59" s="10"/>
      <c r="O59" s="10"/>
      <c r="P59" s="16"/>
      <c r="Q59" s="13">
        <v>18</v>
      </c>
      <c r="R59" s="16" t="s">
        <v>2588</v>
      </c>
      <c r="S59" s="16" t="s">
        <v>572</v>
      </c>
      <c r="T59" s="10" t="s">
        <v>2589</v>
      </c>
      <c r="U59" s="10" t="s">
        <v>2590</v>
      </c>
      <c r="V59" s="16" t="s">
        <v>1542</v>
      </c>
      <c r="W59" s="13"/>
      <c r="X59" s="16"/>
      <c r="Y59" s="13"/>
      <c r="Z59" s="13"/>
      <c r="AA59" s="10"/>
      <c r="AB59" s="10"/>
      <c r="AC59" s="10"/>
      <c r="AD59" s="10"/>
    </row>
    <row r="60" spans="2:30" ht="24" x14ac:dyDescent="0.55000000000000004">
      <c r="B60" s="16"/>
      <c r="C60" s="16"/>
      <c r="D60" s="16"/>
      <c r="E60" s="16"/>
      <c r="F60" s="10"/>
      <c r="G60" s="11" t="s">
        <v>2324</v>
      </c>
      <c r="H60" s="16"/>
      <c r="I60" s="16"/>
      <c r="J60" s="16"/>
      <c r="K60" s="16"/>
      <c r="L60" s="10"/>
      <c r="M60" s="10"/>
      <c r="N60" s="10"/>
      <c r="O60" s="10"/>
      <c r="P60" s="16"/>
      <c r="Q60" s="13">
        <v>19</v>
      </c>
      <c r="R60" s="16" t="s">
        <v>2603</v>
      </c>
      <c r="S60" s="16" t="s">
        <v>572</v>
      </c>
      <c r="T60" s="10" t="s">
        <v>2604</v>
      </c>
      <c r="U60" s="10" t="s">
        <v>2605</v>
      </c>
      <c r="V60" s="16" t="s">
        <v>1542</v>
      </c>
      <c r="W60" s="13"/>
      <c r="X60" s="16"/>
      <c r="Y60" s="13"/>
      <c r="Z60" s="13"/>
      <c r="AA60" s="10"/>
      <c r="AB60" s="10"/>
      <c r="AC60" s="10"/>
      <c r="AD60" s="10"/>
    </row>
    <row r="61" spans="2:30" ht="24" x14ac:dyDescent="0.55000000000000004">
      <c r="B61" s="16"/>
      <c r="C61" s="16"/>
      <c r="D61" s="16"/>
      <c r="E61" s="16"/>
      <c r="F61" s="10"/>
      <c r="G61" s="11" t="s">
        <v>2322</v>
      </c>
      <c r="H61" s="16"/>
      <c r="I61" s="16"/>
      <c r="J61" s="16"/>
      <c r="K61" s="16"/>
      <c r="L61" s="10"/>
      <c r="M61" s="10"/>
      <c r="N61" s="10"/>
      <c r="O61" s="10"/>
      <c r="P61" s="16"/>
      <c r="Q61" s="13">
        <v>20</v>
      </c>
      <c r="R61" s="16" t="s">
        <v>2610</v>
      </c>
      <c r="S61" s="16" t="s">
        <v>572</v>
      </c>
      <c r="T61" s="10" t="s">
        <v>2611</v>
      </c>
      <c r="U61" s="10" t="s">
        <v>2612</v>
      </c>
      <c r="V61" s="16" t="s">
        <v>1542</v>
      </c>
      <c r="W61" s="13"/>
      <c r="X61" s="16"/>
      <c r="Y61" s="13"/>
      <c r="Z61" s="13"/>
      <c r="AA61" s="10"/>
      <c r="AB61" s="10"/>
      <c r="AC61" s="10"/>
      <c r="AD61" s="10"/>
    </row>
    <row r="62" spans="2:30" ht="24" x14ac:dyDescent="0.55000000000000004">
      <c r="B62" s="16"/>
      <c r="C62" s="16"/>
      <c r="D62" s="16"/>
      <c r="E62" s="16"/>
      <c r="F62" s="10"/>
      <c r="G62" s="11" t="s">
        <v>2323</v>
      </c>
      <c r="H62" s="16"/>
      <c r="I62" s="16"/>
      <c r="J62" s="16"/>
      <c r="K62" s="16"/>
      <c r="L62" s="10"/>
      <c r="M62" s="10"/>
      <c r="N62" s="10"/>
      <c r="O62" s="10"/>
      <c r="P62" s="16"/>
      <c r="Q62" s="13">
        <v>21</v>
      </c>
      <c r="R62" s="16" t="s">
        <v>2631</v>
      </c>
      <c r="S62" s="16" t="s">
        <v>572</v>
      </c>
      <c r="T62" s="10" t="s">
        <v>2632</v>
      </c>
      <c r="U62" s="10" t="s">
        <v>196</v>
      </c>
      <c r="V62" s="16" t="s">
        <v>1542</v>
      </c>
      <c r="W62" s="13"/>
      <c r="X62" s="16"/>
      <c r="Y62" s="13"/>
      <c r="Z62" s="13"/>
      <c r="AA62" s="10"/>
      <c r="AB62" s="10"/>
      <c r="AC62" s="10"/>
      <c r="AD62" s="10"/>
    </row>
    <row r="63" spans="2:30" ht="24" x14ac:dyDescent="0.55000000000000004">
      <c r="B63" s="16"/>
      <c r="C63" s="16"/>
      <c r="D63" s="16"/>
      <c r="E63" s="16"/>
      <c r="F63" s="10"/>
      <c r="H63" s="16"/>
      <c r="I63" s="16"/>
      <c r="J63" s="16"/>
      <c r="K63" s="16"/>
      <c r="L63" s="10"/>
      <c r="M63" s="10"/>
      <c r="N63" s="10"/>
      <c r="O63" s="10"/>
      <c r="P63" s="16"/>
      <c r="Q63" s="13">
        <v>22</v>
      </c>
      <c r="R63" s="16" t="s">
        <v>2637</v>
      </c>
      <c r="S63" s="16" t="s">
        <v>572</v>
      </c>
      <c r="T63" s="10" t="s">
        <v>2638</v>
      </c>
      <c r="U63" s="10" t="s">
        <v>257</v>
      </c>
      <c r="V63" s="16" t="s">
        <v>1542</v>
      </c>
      <c r="W63" s="13"/>
      <c r="X63" s="16"/>
      <c r="Y63" s="13"/>
      <c r="Z63" s="13"/>
      <c r="AA63" s="10"/>
      <c r="AB63" s="10"/>
      <c r="AC63" s="10"/>
      <c r="AD63" s="10"/>
    </row>
    <row r="64" spans="2:30" ht="24" x14ac:dyDescent="0.55000000000000004">
      <c r="B64" s="16"/>
      <c r="C64" s="16"/>
      <c r="D64" s="16"/>
      <c r="E64" s="16"/>
      <c r="F64" s="10"/>
      <c r="H64" s="16"/>
      <c r="I64" s="16"/>
      <c r="J64" s="16"/>
      <c r="K64" s="16"/>
      <c r="L64" s="10"/>
      <c r="M64" s="10"/>
      <c r="N64" s="10"/>
      <c r="O64" s="10"/>
      <c r="P64" s="16"/>
      <c r="Q64" s="13">
        <v>23</v>
      </c>
      <c r="R64" s="16" t="s">
        <v>2646</v>
      </c>
      <c r="S64" s="16" t="s">
        <v>572</v>
      </c>
      <c r="T64" s="10" t="s">
        <v>2647</v>
      </c>
      <c r="U64" s="10" t="s">
        <v>2648</v>
      </c>
      <c r="V64" s="16" t="s">
        <v>1542</v>
      </c>
      <c r="W64" s="13"/>
      <c r="X64" s="16"/>
      <c r="Y64" s="13"/>
      <c r="Z64" s="13"/>
      <c r="AA64" s="10"/>
      <c r="AB64" s="10"/>
      <c r="AC64" s="10"/>
      <c r="AD64" s="10"/>
    </row>
    <row r="65" spans="2:30" ht="24" x14ac:dyDescent="0.55000000000000004">
      <c r="B65" s="16"/>
      <c r="C65" s="16"/>
      <c r="D65" s="16"/>
      <c r="E65" s="16"/>
      <c r="F65" s="10"/>
      <c r="H65" s="16"/>
      <c r="I65" s="16"/>
      <c r="J65" s="16"/>
      <c r="K65" s="16"/>
      <c r="L65" s="10"/>
      <c r="M65" s="10"/>
      <c r="N65" s="10"/>
      <c r="O65" s="10"/>
      <c r="P65" s="16"/>
      <c r="Q65" s="13">
        <v>24</v>
      </c>
      <c r="R65" s="16" t="s">
        <v>2658</v>
      </c>
      <c r="S65" s="16" t="s">
        <v>572</v>
      </c>
      <c r="T65" s="10" t="s">
        <v>2659</v>
      </c>
      <c r="U65" s="10" t="s">
        <v>2660</v>
      </c>
      <c r="V65" s="16" t="s">
        <v>1542</v>
      </c>
      <c r="W65" s="13"/>
      <c r="X65" s="16"/>
      <c r="Y65" s="13"/>
      <c r="Z65" s="13"/>
      <c r="AA65" s="10"/>
      <c r="AB65" s="10"/>
      <c r="AC65" s="10"/>
      <c r="AD65" s="10"/>
    </row>
    <row r="66" spans="2:30" ht="24" x14ac:dyDescent="0.55000000000000004">
      <c r="B66" s="16"/>
      <c r="C66" s="16"/>
      <c r="D66" s="16"/>
      <c r="E66" s="16"/>
      <c r="F66" s="10"/>
      <c r="H66" s="16"/>
      <c r="I66" s="16"/>
      <c r="J66" s="16"/>
      <c r="K66" s="16"/>
      <c r="L66" s="10"/>
      <c r="M66" s="10"/>
      <c r="N66" s="10"/>
      <c r="O66" s="10"/>
      <c r="P66" s="16"/>
      <c r="Q66" s="13">
        <v>25</v>
      </c>
      <c r="R66" s="16" t="s">
        <v>2671</v>
      </c>
      <c r="S66" s="16" t="s">
        <v>572</v>
      </c>
      <c r="T66" s="10" t="s">
        <v>2672</v>
      </c>
      <c r="U66" s="10" t="s">
        <v>2673</v>
      </c>
      <c r="V66" s="16" t="s">
        <v>1542</v>
      </c>
      <c r="W66" s="13"/>
      <c r="X66" s="16"/>
      <c r="Y66" s="13"/>
      <c r="Z66" s="13"/>
      <c r="AA66" s="10"/>
      <c r="AB66" s="10"/>
      <c r="AC66" s="10"/>
      <c r="AD66" s="10"/>
    </row>
    <row r="67" spans="2:30" ht="24" x14ac:dyDescent="0.55000000000000004">
      <c r="B67" s="16"/>
      <c r="C67" s="16"/>
      <c r="D67" s="16"/>
      <c r="E67" s="16"/>
      <c r="F67" s="10"/>
      <c r="H67" s="16"/>
      <c r="I67" s="16"/>
      <c r="J67" s="16"/>
      <c r="K67" s="16"/>
      <c r="L67" s="10"/>
      <c r="M67" s="10"/>
      <c r="N67" s="10"/>
      <c r="O67" s="10"/>
      <c r="P67" s="16"/>
      <c r="Q67" s="13">
        <v>26</v>
      </c>
      <c r="R67" s="16" t="s">
        <v>2682</v>
      </c>
      <c r="S67" s="16" t="s">
        <v>572</v>
      </c>
      <c r="T67" s="10" t="s">
        <v>2683</v>
      </c>
      <c r="U67" s="10" t="s">
        <v>2684</v>
      </c>
      <c r="V67" s="16" t="s">
        <v>1542</v>
      </c>
      <c r="W67" s="13"/>
      <c r="X67" s="16"/>
      <c r="Y67" s="13"/>
      <c r="Z67" s="13"/>
      <c r="AA67" s="10"/>
      <c r="AB67" s="10"/>
      <c r="AC67" s="10"/>
      <c r="AD67" s="10"/>
    </row>
    <row r="68" spans="2:30" ht="24" x14ac:dyDescent="0.55000000000000004">
      <c r="B68" s="16"/>
      <c r="C68" s="16"/>
      <c r="D68" s="16"/>
      <c r="E68" s="16"/>
      <c r="F68" s="10"/>
      <c r="G68" s="10"/>
      <c r="H68" s="16"/>
      <c r="I68" s="16"/>
      <c r="J68" s="16"/>
      <c r="K68" s="16"/>
      <c r="L68" s="10"/>
      <c r="M68" s="10"/>
      <c r="N68" s="10"/>
      <c r="O68" s="10"/>
      <c r="P68" s="16"/>
      <c r="Q68" s="13">
        <v>27</v>
      </c>
      <c r="R68" s="16" t="s">
        <v>2687</v>
      </c>
      <c r="S68" s="16" t="s">
        <v>572</v>
      </c>
      <c r="T68" s="10" t="s">
        <v>2688</v>
      </c>
      <c r="U68" s="10" t="s">
        <v>2689</v>
      </c>
      <c r="V68" s="16" t="s">
        <v>1542</v>
      </c>
      <c r="W68" s="13"/>
      <c r="X68" s="16"/>
      <c r="Y68" s="13"/>
      <c r="Z68" s="13"/>
      <c r="AA68" s="10"/>
      <c r="AB68" s="10"/>
      <c r="AC68" s="10"/>
      <c r="AD68" s="10"/>
    </row>
    <row r="69" spans="2:30" ht="24" x14ac:dyDescent="0.55000000000000004">
      <c r="B69" s="16"/>
      <c r="C69" s="16"/>
      <c r="D69" s="16"/>
      <c r="E69" s="16"/>
      <c r="F69" s="10"/>
      <c r="G69" s="10"/>
      <c r="H69" s="16"/>
      <c r="I69" s="16"/>
      <c r="J69" s="16"/>
      <c r="K69" s="16"/>
      <c r="L69" s="10"/>
      <c r="M69" s="10"/>
      <c r="N69" s="10"/>
      <c r="O69" s="10"/>
      <c r="P69" s="16"/>
      <c r="Q69" s="13">
        <v>28</v>
      </c>
      <c r="R69" s="16" t="s">
        <v>2701</v>
      </c>
      <c r="S69" s="16" t="s">
        <v>572</v>
      </c>
      <c r="T69" s="10" t="s">
        <v>2702</v>
      </c>
      <c r="U69" s="10" t="s">
        <v>165</v>
      </c>
      <c r="V69" s="16" t="s">
        <v>1542</v>
      </c>
      <c r="W69" s="13"/>
      <c r="X69" s="16"/>
      <c r="Y69" s="13"/>
      <c r="Z69" s="13"/>
      <c r="AA69" s="10"/>
      <c r="AB69" s="10"/>
      <c r="AC69" s="10"/>
      <c r="AD69" s="10"/>
    </row>
    <row r="70" spans="2:30" ht="24" x14ac:dyDescent="0.55000000000000004">
      <c r="B70" s="16"/>
      <c r="C70" s="16"/>
      <c r="D70" s="16"/>
      <c r="E70" s="16"/>
      <c r="F70" s="10"/>
      <c r="G70" s="10"/>
      <c r="H70" s="16"/>
      <c r="I70" s="16"/>
      <c r="J70" s="16"/>
      <c r="K70" s="16"/>
      <c r="L70" s="10"/>
      <c r="M70" s="10"/>
      <c r="N70" s="10"/>
      <c r="O70" s="10"/>
      <c r="P70" s="16"/>
      <c r="Q70" s="13">
        <v>29</v>
      </c>
      <c r="R70" s="16" t="s">
        <v>2706</v>
      </c>
      <c r="S70" s="16" t="s">
        <v>572</v>
      </c>
      <c r="T70" s="10" t="s">
        <v>2707</v>
      </c>
      <c r="U70" s="10" t="s">
        <v>317</v>
      </c>
      <c r="V70" s="16" t="s">
        <v>1542</v>
      </c>
      <c r="W70" s="13"/>
      <c r="X70" s="16"/>
      <c r="Y70" s="13"/>
      <c r="Z70" s="13"/>
      <c r="AA70" s="10"/>
      <c r="AB70" s="10"/>
      <c r="AC70" s="10"/>
      <c r="AD70" s="10"/>
    </row>
    <row r="71" spans="2:30" ht="24" x14ac:dyDescent="0.55000000000000004">
      <c r="B71" s="16"/>
      <c r="C71" s="16"/>
      <c r="D71" s="16"/>
      <c r="E71" s="16"/>
      <c r="F71" s="10"/>
      <c r="G71" s="10"/>
      <c r="H71" s="16"/>
      <c r="I71" s="16"/>
      <c r="J71" s="16"/>
      <c r="K71" s="16"/>
      <c r="L71" s="10"/>
      <c r="M71" s="10"/>
      <c r="N71" s="10"/>
      <c r="O71" s="10"/>
      <c r="P71" s="16"/>
      <c r="Q71" s="13">
        <v>30</v>
      </c>
      <c r="R71" s="16" t="s">
        <v>2720</v>
      </c>
      <c r="S71" s="16" t="s">
        <v>572</v>
      </c>
      <c r="T71" s="10" t="s">
        <v>2721</v>
      </c>
      <c r="U71" s="10" t="s">
        <v>2722</v>
      </c>
      <c r="V71" s="16" t="s">
        <v>1542</v>
      </c>
      <c r="W71" s="13"/>
      <c r="X71" s="16"/>
      <c r="Y71" s="13"/>
      <c r="Z71" s="13"/>
      <c r="AA71" s="10"/>
      <c r="AB71" s="10"/>
      <c r="AC71" s="10"/>
      <c r="AD71" s="10"/>
    </row>
    <row r="72" spans="2:30" ht="24" x14ac:dyDescent="0.55000000000000004">
      <c r="B72" s="16"/>
      <c r="C72" s="16"/>
      <c r="D72" s="16"/>
      <c r="E72" s="16"/>
      <c r="F72" s="10"/>
      <c r="G72" s="10"/>
      <c r="H72" s="16"/>
      <c r="I72" s="16"/>
      <c r="J72" s="16"/>
      <c r="K72" s="16"/>
      <c r="L72" s="10"/>
      <c r="M72" s="10"/>
      <c r="N72" s="10"/>
      <c r="O72" s="10"/>
      <c r="P72" s="16"/>
      <c r="Q72" s="13">
        <v>1</v>
      </c>
      <c r="R72" s="16" t="s">
        <v>2327</v>
      </c>
      <c r="S72" s="16" t="s">
        <v>573</v>
      </c>
      <c r="T72" s="10" t="s">
        <v>2328</v>
      </c>
      <c r="U72" s="10" t="s">
        <v>2329</v>
      </c>
      <c r="V72" s="16" t="s">
        <v>1542</v>
      </c>
      <c r="W72" s="13"/>
      <c r="X72" s="16"/>
      <c r="Y72" s="13"/>
      <c r="Z72" s="13"/>
      <c r="AA72" s="10"/>
      <c r="AB72" s="10"/>
      <c r="AC72" s="10"/>
      <c r="AD72" s="10"/>
    </row>
    <row r="73" spans="2:30" ht="24" x14ac:dyDescent="0.55000000000000004">
      <c r="B73" s="16"/>
      <c r="C73" s="16"/>
      <c r="D73" s="16"/>
      <c r="E73" s="16"/>
      <c r="F73" s="10"/>
      <c r="G73" s="10"/>
      <c r="H73" s="16"/>
      <c r="I73" s="16"/>
      <c r="J73" s="16"/>
      <c r="K73" s="16"/>
      <c r="L73" s="10"/>
      <c r="M73" s="10"/>
      <c r="N73" s="10"/>
      <c r="O73" s="10"/>
      <c r="P73" s="16"/>
      <c r="Q73" s="13">
        <v>2</v>
      </c>
      <c r="R73" s="16" t="s">
        <v>2362</v>
      </c>
      <c r="S73" s="16" t="s">
        <v>573</v>
      </c>
      <c r="T73" s="10" t="s">
        <v>2363</v>
      </c>
      <c r="U73" s="10" t="s">
        <v>1828</v>
      </c>
      <c r="V73" s="16" t="s">
        <v>1542</v>
      </c>
      <c r="W73" s="13"/>
      <c r="X73" s="16"/>
      <c r="Y73" s="13"/>
      <c r="Z73" s="13"/>
      <c r="AA73" s="10"/>
      <c r="AB73" s="10"/>
      <c r="AC73" s="10"/>
      <c r="AD73" s="10"/>
    </row>
    <row r="74" spans="2:30" ht="24" x14ac:dyDescent="0.55000000000000004">
      <c r="B74" s="16"/>
      <c r="C74" s="16"/>
      <c r="D74" s="16"/>
      <c r="E74" s="16"/>
      <c r="F74" s="10"/>
      <c r="G74" s="10"/>
      <c r="H74" s="16"/>
      <c r="I74" s="16"/>
      <c r="J74" s="16"/>
      <c r="K74" s="16"/>
      <c r="L74" s="10"/>
      <c r="M74" s="10"/>
      <c r="N74" s="10"/>
      <c r="O74" s="10"/>
      <c r="P74" s="16"/>
      <c r="Q74" s="13">
        <v>3</v>
      </c>
      <c r="R74" s="16" t="s">
        <v>2364</v>
      </c>
      <c r="S74" s="16" t="s">
        <v>573</v>
      </c>
      <c r="T74" s="10" t="s">
        <v>2365</v>
      </c>
      <c r="U74" s="10" t="s">
        <v>2366</v>
      </c>
      <c r="V74" s="16" t="s">
        <v>1542</v>
      </c>
      <c r="W74" s="13"/>
      <c r="X74" s="16"/>
      <c r="Y74" s="13"/>
      <c r="Z74" s="13"/>
      <c r="AA74" s="10"/>
      <c r="AB74" s="10"/>
      <c r="AC74" s="10"/>
      <c r="AD74" s="10"/>
    </row>
    <row r="75" spans="2:30" ht="24" x14ac:dyDescent="0.55000000000000004">
      <c r="B75" s="16"/>
      <c r="C75" s="16"/>
      <c r="D75" s="16"/>
      <c r="E75" s="16"/>
      <c r="F75" s="10"/>
      <c r="G75" s="10"/>
      <c r="H75" s="16"/>
      <c r="I75" s="16"/>
      <c r="J75" s="16"/>
      <c r="K75" s="16"/>
      <c r="L75" s="10"/>
      <c r="M75" s="10"/>
      <c r="N75" s="10"/>
      <c r="O75" s="10"/>
      <c r="P75" s="16"/>
      <c r="Q75" s="13">
        <v>4</v>
      </c>
      <c r="R75" s="16" t="s">
        <v>2396</v>
      </c>
      <c r="S75" s="16" t="s">
        <v>573</v>
      </c>
      <c r="T75" s="10" t="s">
        <v>2397</v>
      </c>
      <c r="U75" s="10" t="s">
        <v>889</v>
      </c>
      <c r="V75" s="16" t="s">
        <v>1542</v>
      </c>
      <c r="W75" s="13"/>
      <c r="X75" s="16"/>
      <c r="Y75" s="13"/>
      <c r="Z75" s="13"/>
      <c r="AA75" s="10"/>
      <c r="AB75" s="10"/>
      <c r="AC75" s="10"/>
      <c r="AD75" s="10"/>
    </row>
    <row r="76" spans="2:30" ht="24" x14ac:dyDescent="0.55000000000000004">
      <c r="B76" s="16"/>
      <c r="C76" s="16"/>
      <c r="D76" s="16"/>
      <c r="E76" s="16"/>
      <c r="F76" s="10"/>
      <c r="G76" s="10"/>
      <c r="H76" s="16"/>
      <c r="I76" s="16"/>
      <c r="J76" s="16"/>
      <c r="K76" s="16"/>
      <c r="L76" s="10"/>
      <c r="M76" s="10"/>
      <c r="N76" s="10"/>
      <c r="O76" s="10"/>
      <c r="P76" s="16"/>
      <c r="Q76" s="13">
        <v>5</v>
      </c>
      <c r="R76" s="16" t="s">
        <v>2398</v>
      </c>
      <c r="S76" s="16" t="s">
        <v>573</v>
      </c>
      <c r="T76" s="10" t="s">
        <v>280</v>
      </c>
      <c r="U76" s="10" t="s">
        <v>260</v>
      </c>
      <c r="V76" s="16" t="s">
        <v>1542</v>
      </c>
      <c r="W76" s="13"/>
      <c r="X76" s="16"/>
      <c r="Y76" s="13"/>
      <c r="Z76" s="13"/>
      <c r="AA76" s="10"/>
      <c r="AB76" s="10"/>
      <c r="AC76" s="10"/>
      <c r="AD76" s="10"/>
    </row>
    <row r="77" spans="2:30" ht="24" x14ac:dyDescent="0.55000000000000004">
      <c r="B77" s="16"/>
      <c r="C77" s="16"/>
      <c r="D77" s="16"/>
      <c r="E77" s="16"/>
      <c r="F77" s="10"/>
      <c r="G77" s="10"/>
      <c r="H77" s="16"/>
      <c r="I77" s="16"/>
      <c r="J77" s="16"/>
      <c r="K77" s="16"/>
      <c r="L77" s="10"/>
      <c r="M77" s="10"/>
      <c r="N77" s="10"/>
      <c r="O77" s="10"/>
      <c r="P77" s="16"/>
      <c r="Q77" s="13">
        <v>6</v>
      </c>
      <c r="R77" s="16" t="s">
        <v>2425</v>
      </c>
      <c r="S77" s="16" t="s">
        <v>573</v>
      </c>
      <c r="T77" s="10" t="s">
        <v>2426</v>
      </c>
      <c r="U77" s="10" t="s">
        <v>347</v>
      </c>
      <c r="V77" s="16" t="s">
        <v>1542</v>
      </c>
      <c r="W77" s="13"/>
      <c r="X77" s="16"/>
      <c r="Y77" s="13"/>
      <c r="Z77" s="13"/>
      <c r="AA77" s="10"/>
      <c r="AB77" s="10"/>
      <c r="AC77" s="10"/>
      <c r="AD77" s="10"/>
    </row>
    <row r="78" spans="2:30" ht="24" x14ac:dyDescent="0.55000000000000004">
      <c r="B78" s="16"/>
      <c r="C78" s="16"/>
      <c r="D78" s="16"/>
      <c r="E78" s="16"/>
      <c r="F78" s="10"/>
      <c r="G78" s="10"/>
      <c r="H78" s="16"/>
      <c r="I78" s="16"/>
      <c r="J78" s="16"/>
      <c r="K78" s="16"/>
      <c r="L78" s="10"/>
      <c r="M78" s="10"/>
      <c r="N78" s="10"/>
      <c r="O78" s="10"/>
      <c r="P78" s="16"/>
      <c r="Q78" s="13">
        <v>7</v>
      </c>
      <c r="R78" s="16" t="s">
        <v>2427</v>
      </c>
      <c r="S78" s="16" t="s">
        <v>573</v>
      </c>
      <c r="T78" s="10" t="s">
        <v>195</v>
      </c>
      <c r="U78" s="10" t="s">
        <v>530</v>
      </c>
      <c r="V78" s="16" t="s">
        <v>1542</v>
      </c>
      <c r="W78" s="13"/>
      <c r="X78" s="16"/>
      <c r="Y78" s="13"/>
      <c r="Z78" s="13"/>
      <c r="AA78" s="10"/>
      <c r="AB78" s="10"/>
      <c r="AC78" s="10"/>
      <c r="AD78" s="10"/>
    </row>
    <row r="79" spans="2:30" ht="24" x14ac:dyDescent="0.55000000000000004">
      <c r="B79" s="16"/>
      <c r="C79" s="16"/>
      <c r="D79" s="16"/>
      <c r="E79" s="16"/>
      <c r="F79" s="10"/>
      <c r="G79" s="10"/>
      <c r="H79" s="16"/>
      <c r="I79" s="16"/>
      <c r="J79" s="16"/>
      <c r="K79" s="16"/>
      <c r="L79" s="10"/>
      <c r="M79" s="10"/>
      <c r="N79" s="10"/>
      <c r="O79" s="10"/>
      <c r="P79" s="16"/>
      <c r="Q79" s="13">
        <v>8</v>
      </c>
      <c r="R79" s="16" t="s">
        <v>2452</v>
      </c>
      <c r="S79" s="16" t="s">
        <v>573</v>
      </c>
      <c r="T79" s="10" t="s">
        <v>2453</v>
      </c>
      <c r="U79" s="10" t="s">
        <v>1496</v>
      </c>
      <c r="V79" s="16" t="s">
        <v>1542</v>
      </c>
      <c r="W79" s="13"/>
      <c r="X79" s="16"/>
      <c r="Y79" s="13"/>
      <c r="Z79" s="13"/>
      <c r="AA79" s="10"/>
      <c r="AB79" s="10"/>
      <c r="AC79" s="10"/>
      <c r="AD79" s="10"/>
    </row>
    <row r="80" spans="2:30" ht="24" x14ac:dyDescent="0.55000000000000004">
      <c r="B80" s="16"/>
      <c r="C80" s="16"/>
      <c r="D80" s="16"/>
      <c r="E80" s="16"/>
      <c r="F80" s="10"/>
      <c r="G80" s="10"/>
      <c r="H80" s="16"/>
      <c r="I80" s="16"/>
      <c r="J80" s="16"/>
      <c r="K80" s="16"/>
      <c r="L80" s="10"/>
      <c r="M80" s="10"/>
      <c r="N80" s="10"/>
      <c r="O80" s="10"/>
      <c r="P80" s="16"/>
      <c r="Q80" s="13">
        <v>9</v>
      </c>
      <c r="R80" s="16" t="s">
        <v>2454</v>
      </c>
      <c r="S80" s="16" t="s">
        <v>573</v>
      </c>
      <c r="T80" s="10" t="s">
        <v>2455</v>
      </c>
      <c r="U80" s="10" t="s">
        <v>439</v>
      </c>
      <c r="V80" s="16" t="s">
        <v>1542</v>
      </c>
      <c r="W80" s="13"/>
      <c r="X80" s="16"/>
      <c r="Y80" s="13"/>
      <c r="Z80" s="13"/>
      <c r="AA80" s="10"/>
      <c r="AB80" s="10"/>
      <c r="AC80" s="10"/>
      <c r="AD80" s="10"/>
    </row>
    <row r="81" spans="2:30" ht="24" x14ac:dyDescent="0.55000000000000004">
      <c r="B81" s="16"/>
      <c r="C81" s="16"/>
      <c r="D81" s="16"/>
      <c r="E81" s="16"/>
      <c r="F81" s="10"/>
      <c r="G81" s="10"/>
      <c r="H81" s="16"/>
      <c r="I81" s="16"/>
      <c r="J81" s="16"/>
      <c r="K81" s="16"/>
      <c r="L81" s="10"/>
      <c r="M81" s="10"/>
      <c r="N81" s="10"/>
      <c r="O81" s="10"/>
      <c r="P81" s="16"/>
      <c r="Q81" s="13">
        <v>10</v>
      </c>
      <c r="R81" s="16" t="s">
        <v>2480</v>
      </c>
      <c r="S81" s="16" t="s">
        <v>573</v>
      </c>
      <c r="T81" s="10" t="s">
        <v>2481</v>
      </c>
      <c r="U81" s="10" t="s">
        <v>2482</v>
      </c>
      <c r="V81" s="16" t="s">
        <v>1542</v>
      </c>
      <c r="W81" s="13"/>
      <c r="X81" s="16"/>
      <c r="Y81" s="13"/>
      <c r="Z81" s="13"/>
      <c r="AA81" s="10"/>
      <c r="AB81" s="10"/>
      <c r="AC81" s="10"/>
      <c r="AD81" s="10"/>
    </row>
    <row r="82" spans="2:30" ht="24" x14ac:dyDescent="0.55000000000000004">
      <c r="B82" s="16"/>
      <c r="C82" s="16"/>
      <c r="D82" s="16"/>
      <c r="E82" s="16"/>
      <c r="F82" s="10"/>
      <c r="G82" s="10"/>
      <c r="H82" s="16"/>
      <c r="I82" s="16"/>
      <c r="J82" s="16"/>
      <c r="K82" s="16"/>
      <c r="L82" s="10"/>
      <c r="M82" s="10"/>
      <c r="N82" s="10"/>
      <c r="O82" s="10"/>
      <c r="P82" s="16"/>
      <c r="Q82" s="13">
        <v>11</v>
      </c>
      <c r="R82" s="16" t="s">
        <v>2483</v>
      </c>
      <c r="S82" s="16" t="s">
        <v>573</v>
      </c>
      <c r="T82" s="10" t="s">
        <v>2484</v>
      </c>
      <c r="U82" s="10" t="s">
        <v>2485</v>
      </c>
      <c r="V82" s="16" t="s">
        <v>1542</v>
      </c>
      <c r="W82" s="13"/>
      <c r="X82" s="16"/>
      <c r="Y82" s="13"/>
      <c r="Z82" s="13"/>
      <c r="AA82" s="10"/>
      <c r="AB82" s="10"/>
      <c r="AC82" s="10"/>
      <c r="AD82" s="10"/>
    </row>
    <row r="83" spans="2:30" ht="24" x14ac:dyDescent="0.55000000000000004">
      <c r="B83" s="16"/>
      <c r="C83" s="16"/>
      <c r="D83" s="16"/>
      <c r="E83" s="16"/>
      <c r="F83" s="10"/>
      <c r="G83" s="10"/>
      <c r="H83" s="16"/>
      <c r="I83" s="16"/>
      <c r="J83" s="16"/>
      <c r="K83" s="16"/>
      <c r="L83" s="10"/>
      <c r="M83" s="10"/>
      <c r="N83" s="10"/>
      <c r="O83" s="10"/>
      <c r="P83" s="16"/>
      <c r="Q83" s="13">
        <v>12</v>
      </c>
      <c r="R83" s="16" t="s">
        <v>2505</v>
      </c>
      <c r="S83" s="16" t="s">
        <v>573</v>
      </c>
      <c r="T83" s="10" t="s">
        <v>2506</v>
      </c>
      <c r="U83" s="10" t="s">
        <v>290</v>
      </c>
      <c r="V83" s="16" t="s">
        <v>1542</v>
      </c>
      <c r="W83" s="13"/>
      <c r="X83" s="16"/>
      <c r="Y83" s="13"/>
      <c r="Z83" s="13"/>
      <c r="AA83" s="10"/>
      <c r="AB83" s="10"/>
      <c r="AC83" s="10"/>
      <c r="AD83" s="10"/>
    </row>
    <row r="84" spans="2:30" ht="24" x14ac:dyDescent="0.55000000000000004">
      <c r="B84" s="16"/>
      <c r="C84" s="16"/>
      <c r="D84" s="16"/>
      <c r="E84" s="16"/>
      <c r="F84" s="10"/>
      <c r="G84" s="10"/>
      <c r="H84" s="16"/>
      <c r="I84" s="16"/>
      <c r="J84" s="16"/>
      <c r="K84" s="16"/>
      <c r="L84" s="10"/>
      <c r="M84" s="10"/>
      <c r="N84" s="10"/>
      <c r="O84" s="10"/>
      <c r="P84" s="16"/>
      <c r="Q84" s="13">
        <v>13</v>
      </c>
      <c r="R84" s="16" t="s">
        <v>2507</v>
      </c>
      <c r="S84" s="16" t="s">
        <v>573</v>
      </c>
      <c r="T84" s="10" t="s">
        <v>2508</v>
      </c>
      <c r="U84" s="10" t="s">
        <v>2509</v>
      </c>
      <c r="V84" s="16" t="s">
        <v>1542</v>
      </c>
      <c r="W84" s="13"/>
      <c r="X84" s="16"/>
      <c r="Y84" s="13"/>
      <c r="Z84" s="13"/>
      <c r="AA84" s="10"/>
      <c r="AB84" s="10"/>
      <c r="AC84" s="10"/>
      <c r="AD84" s="10"/>
    </row>
    <row r="85" spans="2:30" ht="24" x14ac:dyDescent="0.55000000000000004">
      <c r="B85" s="16"/>
      <c r="C85" s="16"/>
      <c r="D85" s="16"/>
      <c r="E85" s="16"/>
      <c r="F85" s="10"/>
      <c r="G85" s="10"/>
      <c r="H85" s="16"/>
      <c r="I85" s="16"/>
      <c r="J85" s="16"/>
      <c r="K85" s="16"/>
      <c r="L85" s="10"/>
      <c r="M85" s="10"/>
      <c r="N85" s="10"/>
      <c r="O85" s="10"/>
      <c r="P85" s="16"/>
      <c r="Q85" s="13">
        <v>14</v>
      </c>
      <c r="R85" s="16" t="s">
        <v>2534</v>
      </c>
      <c r="S85" s="16" t="s">
        <v>573</v>
      </c>
      <c r="T85" s="10" t="s">
        <v>2535</v>
      </c>
      <c r="U85" s="10" t="s">
        <v>2536</v>
      </c>
      <c r="V85" s="16" t="s">
        <v>1542</v>
      </c>
      <c r="W85" s="13"/>
      <c r="X85" s="16"/>
      <c r="Y85" s="13"/>
      <c r="Z85" s="13"/>
      <c r="AA85" s="10"/>
      <c r="AB85" s="10"/>
      <c r="AC85" s="10"/>
      <c r="AD85" s="10"/>
    </row>
    <row r="86" spans="2:30" ht="24" x14ac:dyDescent="0.55000000000000004">
      <c r="B86" s="16"/>
      <c r="C86" s="16"/>
      <c r="D86" s="16"/>
      <c r="E86" s="16"/>
      <c r="F86" s="10"/>
      <c r="G86" s="10"/>
      <c r="H86" s="16"/>
      <c r="I86" s="16"/>
      <c r="J86" s="16"/>
      <c r="K86" s="16"/>
      <c r="L86" s="10"/>
      <c r="M86" s="10"/>
      <c r="N86" s="10"/>
      <c r="O86" s="10"/>
      <c r="P86" s="16"/>
      <c r="Q86" s="13">
        <v>15</v>
      </c>
      <c r="R86" s="16" t="s">
        <v>2537</v>
      </c>
      <c r="S86" s="16" t="s">
        <v>573</v>
      </c>
      <c r="T86" s="10" t="s">
        <v>786</v>
      </c>
      <c r="U86" s="10" t="s">
        <v>2538</v>
      </c>
      <c r="V86" s="16" t="s">
        <v>1542</v>
      </c>
      <c r="W86" s="13"/>
      <c r="X86" s="16"/>
      <c r="Y86" s="13"/>
      <c r="Z86" s="13"/>
      <c r="AA86" s="10"/>
      <c r="AB86" s="10"/>
      <c r="AC86" s="10"/>
      <c r="AD86" s="10"/>
    </row>
    <row r="87" spans="2:30" ht="24" x14ac:dyDescent="0.55000000000000004">
      <c r="B87" s="16"/>
      <c r="C87" s="16"/>
      <c r="D87" s="16"/>
      <c r="E87" s="16"/>
      <c r="F87" s="10"/>
      <c r="G87" s="10"/>
      <c r="H87" s="16"/>
      <c r="I87" s="16"/>
      <c r="J87" s="16"/>
      <c r="K87" s="16"/>
      <c r="L87" s="10"/>
      <c r="M87" s="10"/>
      <c r="N87" s="10"/>
      <c r="O87" s="10"/>
      <c r="P87" s="16"/>
      <c r="Q87" s="13">
        <v>16</v>
      </c>
      <c r="R87" s="16" t="s">
        <v>2564</v>
      </c>
      <c r="S87" s="16" t="s">
        <v>573</v>
      </c>
      <c r="T87" s="10" t="s">
        <v>2565</v>
      </c>
      <c r="U87" s="10" t="s">
        <v>2566</v>
      </c>
      <c r="V87" s="16" t="s">
        <v>1542</v>
      </c>
      <c r="W87" s="13"/>
      <c r="X87" s="16"/>
      <c r="Y87" s="13"/>
      <c r="Z87" s="13"/>
      <c r="AA87" s="10"/>
      <c r="AB87" s="10"/>
      <c r="AC87" s="10"/>
      <c r="AD87" s="10"/>
    </row>
    <row r="88" spans="2:30" ht="24" x14ac:dyDescent="0.55000000000000004">
      <c r="B88" s="16"/>
      <c r="C88" s="16"/>
      <c r="D88" s="16"/>
      <c r="E88" s="16"/>
      <c r="F88" s="10"/>
      <c r="G88" s="10"/>
      <c r="H88" s="16"/>
      <c r="I88" s="16"/>
      <c r="J88" s="16"/>
      <c r="K88" s="16"/>
      <c r="L88" s="10"/>
      <c r="M88" s="10"/>
      <c r="N88" s="10"/>
      <c r="O88" s="10"/>
      <c r="P88" s="16"/>
      <c r="Q88" s="13">
        <v>17</v>
      </c>
      <c r="R88" s="16" t="s">
        <v>2567</v>
      </c>
      <c r="S88" s="16" t="s">
        <v>573</v>
      </c>
      <c r="T88" s="10" t="s">
        <v>2568</v>
      </c>
      <c r="U88" s="10" t="s">
        <v>2569</v>
      </c>
      <c r="V88" s="16" t="s">
        <v>1542</v>
      </c>
      <c r="W88" s="13"/>
      <c r="X88" s="16"/>
      <c r="Y88" s="13"/>
      <c r="Z88" s="13"/>
      <c r="AA88" s="10"/>
      <c r="AB88" s="10"/>
      <c r="AC88" s="10"/>
      <c r="AD88" s="10"/>
    </row>
    <row r="89" spans="2:30" ht="24" x14ac:dyDescent="0.55000000000000004">
      <c r="B89" s="16"/>
      <c r="C89" s="16"/>
      <c r="D89" s="16"/>
      <c r="E89" s="16"/>
      <c r="F89" s="10"/>
      <c r="G89" s="10"/>
      <c r="H89" s="16"/>
      <c r="I89" s="16"/>
      <c r="J89" s="16"/>
      <c r="K89" s="16"/>
      <c r="L89" s="10"/>
      <c r="M89" s="10"/>
      <c r="N89" s="10"/>
      <c r="O89" s="10"/>
      <c r="P89" s="16"/>
      <c r="Q89" s="13">
        <v>18</v>
      </c>
      <c r="R89" s="16" t="s">
        <v>2594</v>
      </c>
      <c r="S89" s="16" t="s">
        <v>573</v>
      </c>
      <c r="T89" s="10" t="s">
        <v>148</v>
      </c>
      <c r="U89" s="10" t="s">
        <v>2595</v>
      </c>
      <c r="V89" s="16" t="s">
        <v>1542</v>
      </c>
      <c r="W89" s="13"/>
      <c r="X89" s="16"/>
      <c r="Y89" s="13"/>
      <c r="Z89" s="13"/>
      <c r="AA89" s="10"/>
      <c r="AB89" s="10"/>
      <c r="AC89" s="10"/>
      <c r="AD89" s="10"/>
    </row>
    <row r="90" spans="2:30" ht="24" x14ac:dyDescent="0.55000000000000004">
      <c r="B90" s="16"/>
      <c r="C90" s="16"/>
      <c r="D90" s="16"/>
      <c r="E90" s="16"/>
      <c r="F90" s="10"/>
      <c r="G90" s="10"/>
      <c r="H90" s="16"/>
      <c r="I90" s="16"/>
      <c r="J90" s="16"/>
      <c r="K90" s="16"/>
      <c r="L90" s="10"/>
      <c r="M90" s="10"/>
      <c r="N90" s="10"/>
      <c r="O90" s="10"/>
      <c r="P90" s="16"/>
      <c r="Q90" s="13">
        <v>19</v>
      </c>
      <c r="R90" s="16" t="s">
        <v>2596</v>
      </c>
      <c r="S90" s="16" t="s">
        <v>573</v>
      </c>
      <c r="T90" s="10" t="s">
        <v>148</v>
      </c>
      <c r="U90" s="10" t="s">
        <v>311</v>
      </c>
      <c r="V90" s="16" t="s">
        <v>1542</v>
      </c>
      <c r="W90" s="13"/>
      <c r="X90" s="16"/>
      <c r="Y90" s="13"/>
      <c r="Z90" s="13"/>
      <c r="AA90" s="10"/>
      <c r="AB90" s="10"/>
      <c r="AC90" s="10"/>
      <c r="AD90" s="10"/>
    </row>
    <row r="91" spans="2:30" ht="24" x14ac:dyDescent="0.55000000000000004">
      <c r="B91" s="16"/>
      <c r="C91" s="16"/>
      <c r="D91" s="16"/>
      <c r="E91" s="16"/>
      <c r="F91" s="10"/>
      <c r="G91" s="10"/>
      <c r="H91" s="16"/>
      <c r="I91" s="16"/>
      <c r="J91" s="16"/>
      <c r="K91" s="16"/>
      <c r="L91" s="10"/>
      <c r="M91" s="10"/>
      <c r="N91" s="10"/>
      <c r="O91" s="10"/>
      <c r="P91" s="16"/>
      <c r="Q91" s="13">
        <v>20</v>
      </c>
      <c r="R91" s="16" t="s">
        <v>2619</v>
      </c>
      <c r="S91" s="16" t="s">
        <v>573</v>
      </c>
      <c r="T91" s="10" t="s">
        <v>1741</v>
      </c>
      <c r="U91" s="10" t="s">
        <v>2620</v>
      </c>
      <c r="V91" s="16" t="s">
        <v>1542</v>
      </c>
      <c r="W91" s="13"/>
      <c r="X91" s="16"/>
      <c r="Y91" s="13"/>
      <c r="Z91" s="13"/>
      <c r="AA91" s="10"/>
      <c r="AB91" s="10"/>
      <c r="AC91" s="10"/>
      <c r="AD91" s="10"/>
    </row>
    <row r="92" spans="2:30" ht="24" x14ac:dyDescent="0.55000000000000004">
      <c r="B92" s="16"/>
      <c r="C92" s="16"/>
      <c r="D92" s="16"/>
      <c r="E92" s="16"/>
      <c r="F92" s="10"/>
      <c r="G92" s="10"/>
      <c r="H92" s="16"/>
      <c r="I92" s="16"/>
      <c r="J92" s="16"/>
      <c r="K92" s="16"/>
      <c r="L92" s="10"/>
      <c r="M92" s="10"/>
      <c r="N92" s="10"/>
      <c r="O92" s="10"/>
      <c r="P92" s="16"/>
      <c r="Q92" s="13">
        <v>21</v>
      </c>
      <c r="R92" s="16" t="s">
        <v>2621</v>
      </c>
      <c r="S92" s="16" t="s">
        <v>573</v>
      </c>
      <c r="T92" s="10" t="s">
        <v>2622</v>
      </c>
      <c r="U92" s="10" t="s">
        <v>2623</v>
      </c>
      <c r="V92" s="16" t="s">
        <v>1542</v>
      </c>
      <c r="W92" s="13"/>
      <c r="X92" s="16"/>
      <c r="Y92" s="13"/>
      <c r="Z92" s="13"/>
      <c r="AA92" s="10"/>
      <c r="AB92" s="10"/>
      <c r="AC92" s="10"/>
      <c r="AD92" s="10"/>
    </row>
    <row r="93" spans="2:30" ht="24" x14ac:dyDescent="0.55000000000000004">
      <c r="B93" s="16"/>
      <c r="C93" s="16"/>
      <c r="D93" s="16"/>
      <c r="E93" s="16"/>
      <c r="F93" s="10"/>
      <c r="G93" s="10"/>
      <c r="H93" s="16"/>
      <c r="I93" s="16"/>
      <c r="J93" s="16"/>
      <c r="K93" s="16"/>
      <c r="L93" s="10"/>
      <c r="M93" s="10"/>
      <c r="N93" s="10"/>
      <c r="O93" s="10"/>
      <c r="P93" s="16"/>
      <c r="Q93" s="13">
        <v>22</v>
      </c>
      <c r="R93" s="16" t="s">
        <v>2633</v>
      </c>
      <c r="S93" s="16" t="s">
        <v>573</v>
      </c>
      <c r="T93" s="10" t="s">
        <v>2634</v>
      </c>
      <c r="U93" s="10" t="s">
        <v>349</v>
      </c>
      <c r="V93" s="16" t="s">
        <v>1542</v>
      </c>
      <c r="W93" s="13"/>
      <c r="X93" s="16"/>
      <c r="Y93" s="13"/>
      <c r="Z93" s="13"/>
      <c r="AA93" s="10"/>
      <c r="AB93" s="10"/>
      <c r="AC93" s="10"/>
      <c r="AD93" s="10"/>
    </row>
    <row r="94" spans="2:30" ht="24" x14ac:dyDescent="0.55000000000000004">
      <c r="B94" s="16"/>
      <c r="C94" s="16"/>
      <c r="D94" s="16"/>
      <c r="E94" s="16"/>
      <c r="F94" s="10"/>
      <c r="G94" s="10"/>
      <c r="H94" s="16"/>
      <c r="I94" s="16"/>
      <c r="J94" s="16"/>
      <c r="K94" s="16"/>
      <c r="L94" s="10"/>
      <c r="M94" s="10"/>
      <c r="N94" s="10"/>
      <c r="O94" s="10"/>
      <c r="P94" s="16"/>
      <c r="Q94" s="13">
        <v>23</v>
      </c>
      <c r="R94" s="16" t="s">
        <v>2654</v>
      </c>
      <c r="S94" s="16" t="s">
        <v>573</v>
      </c>
      <c r="T94" s="10" t="s">
        <v>883</v>
      </c>
      <c r="U94" s="10" t="s">
        <v>2655</v>
      </c>
      <c r="V94" s="16" t="s">
        <v>1542</v>
      </c>
      <c r="W94" s="13"/>
      <c r="X94" s="16"/>
      <c r="Y94" s="13"/>
      <c r="Z94" s="13"/>
      <c r="AA94" s="10"/>
      <c r="AB94" s="10"/>
      <c r="AC94" s="10"/>
      <c r="AD94" s="10"/>
    </row>
    <row r="95" spans="2:30" ht="24" x14ac:dyDescent="0.55000000000000004">
      <c r="B95" s="16"/>
      <c r="C95" s="16"/>
      <c r="D95" s="16"/>
      <c r="E95" s="16"/>
      <c r="F95" s="10"/>
      <c r="G95" s="10"/>
      <c r="H95" s="16"/>
      <c r="I95" s="16"/>
      <c r="J95" s="16"/>
      <c r="K95" s="16"/>
      <c r="L95" s="10"/>
      <c r="M95" s="10"/>
      <c r="N95" s="10"/>
      <c r="O95" s="10"/>
      <c r="P95" s="16"/>
      <c r="Q95" s="13">
        <v>24</v>
      </c>
      <c r="R95" s="16" t="s">
        <v>2656</v>
      </c>
      <c r="S95" s="16" t="s">
        <v>573</v>
      </c>
      <c r="T95" s="10" t="s">
        <v>1061</v>
      </c>
      <c r="U95" s="10" t="s">
        <v>2657</v>
      </c>
      <c r="V95" s="16" t="s">
        <v>1542</v>
      </c>
      <c r="W95" s="13"/>
      <c r="X95" s="16"/>
      <c r="Y95" s="13"/>
      <c r="Z95" s="13"/>
      <c r="AA95" s="10"/>
      <c r="AB95" s="10"/>
      <c r="AC95" s="10"/>
      <c r="AD95" s="10"/>
    </row>
    <row r="96" spans="2:30" ht="24" x14ac:dyDescent="0.55000000000000004">
      <c r="B96" s="16"/>
      <c r="C96" s="16"/>
      <c r="D96" s="16"/>
      <c r="E96" s="16"/>
      <c r="F96" s="10"/>
      <c r="G96" s="10"/>
      <c r="H96" s="16"/>
      <c r="I96" s="16"/>
      <c r="J96" s="16"/>
      <c r="K96" s="16"/>
      <c r="L96" s="10"/>
      <c r="M96" s="10"/>
      <c r="N96" s="10"/>
      <c r="O96" s="10"/>
      <c r="P96" s="16"/>
      <c r="Q96" s="13">
        <v>25</v>
      </c>
      <c r="R96" s="16" t="s">
        <v>2674</v>
      </c>
      <c r="S96" s="16" t="s">
        <v>573</v>
      </c>
      <c r="T96" s="10" t="s">
        <v>2675</v>
      </c>
      <c r="U96" s="10" t="s">
        <v>2676</v>
      </c>
      <c r="V96" s="16" t="s">
        <v>1542</v>
      </c>
      <c r="W96" s="13"/>
      <c r="X96" s="16"/>
      <c r="Y96" s="13"/>
      <c r="Z96" s="13"/>
      <c r="AA96" s="10"/>
      <c r="AB96" s="10"/>
      <c r="AC96" s="10"/>
      <c r="AD96" s="10"/>
    </row>
    <row r="97" spans="2:30" ht="24" x14ac:dyDescent="0.55000000000000004">
      <c r="B97" s="16"/>
      <c r="C97" s="16"/>
      <c r="D97" s="16"/>
      <c r="E97" s="16"/>
      <c r="F97" s="10"/>
      <c r="G97" s="10"/>
      <c r="H97" s="16"/>
      <c r="I97" s="16"/>
      <c r="J97" s="16"/>
      <c r="K97" s="16"/>
      <c r="L97" s="10"/>
      <c r="M97" s="10"/>
      <c r="N97" s="10"/>
      <c r="O97" s="10"/>
      <c r="P97" s="16"/>
      <c r="Q97" s="13">
        <v>26</v>
      </c>
      <c r="R97" s="16" t="s">
        <v>2685</v>
      </c>
      <c r="S97" s="16" t="s">
        <v>573</v>
      </c>
      <c r="T97" s="10" t="s">
        <v>2686</v>
      </c>
      <c r="U97" s="10" t="s">
        <v>252</v>
      </c>
      <c r="V97" s="16" t="s">
        <v>1542</v>
      </c>
      <c r="W97" s="13"/>
      <c r="X97" s="16"/>
      <c r="Y97" s="13"/>
      <c r="Z97" s="13"/>
      <c r="AA97" s="10"/>
      <c r="AB97" s="10"/>
      <c r="AC97" s="10"/>
      <c r="AD97" s="10"/>
    </row>
    <row r="98" spans="2:30" ht="24" x14ac:dyDescent="0.55000000000000004">
      <c r="B98" s="16"/>
      <c r="C98" s="16"/>
      <c r="D98" s="16"/>
      <c r="E98" s="16"/>
      <c r="F98" s="10"/>
      <c r="G98" s="10"/>
      <c r="H98" s="16"/>
      <c r="I98" s="16"/>
      <c r="J98" s="16"/>
      <c r="K98" s="16"/>
      <c r="L98" s="10"/>
      <c r="M98" s="10"/>
      <c r="N98" s="10"/>
      <c r="O98" s="10"/>
      <c r="P98" s="16"/>
      <c r="Q98" s="13">
        <v>27</v>
      </c>
      <c r="R98" s="16" t="s">
        <v>2694</v>
      </c>
      <c r="S98" s="16" t="s">
        <v>573</v>
      </c>
      <c r="T98" s="10" t="s">
        <v>2695</v>
      </c>
      <c r="U98" s="10" t="s">
        <v>138</v>
      </c>
      <c r="V98" s="16" t="s">
        <v>1542</v>
      </c>
      <c r="W98" s="13"/>
      <c r="X98" s="16"/>
      <c r="Y98" s="13"/>
      <c r="Z98" s="13"/>
      <c r="AA98" s="10"/>
      <c r="AB98" s="10"/>
      <c r="AC98" s="10"/>
      <c r="AD98" s="10"/>
    </row>
    <row r="99" spans="2:30" ht="24" x14ac:dyDescent="0.55000000000000004">
      <c r="B99" s="16"/>
      <c r="C99" s="16"/>
      <c r="D99" s="16"/>
      <c r="E99" s="16"/>
      <c r="F99" s="10"/>
      <c r="G99" s="10"/>
      <c r="H99" s="16"/>
      <c r="I99" s="16"/>
      <c r="J99" s="16"/>
      <c r="K99" s="16"/>
      <c r="L99" s="10"/>
      <c r="M99" s="10"/>
      <c r="N99" s="10"/>
      <c r="O99" s="10"/>
      <c r="P99" s="16"/>
      <c r="Q99" s="13">
        <v>28</v>
      </c>
      <c r="R99" s="16" t="s">
        <v>2696</v>
      </c>
      <c r="S99" s="16" t="s">
        <v>573</v>
      </c>
      <c r="T99" s="10" t="s">
        <v>2697</v>
      </c>
      <c r="U99" s="10" t="s">
        <v>321</v>
      </c>
      <c r="V99" s="16" t="s">
        <v>1542</v>
      </c>
      <c r="W99" s="13"/>
      <c r="X99" s="16"/>
      <c r="Y99" s="13"/>
      <c r="Z99" s="13"/>
      <c r="AA99" s="10"/>
      <c r="AB99" s="10"/>
      <c r="AC99" s="10"/>
      <c r="AD99" s="10"/>
    </row>
    <row r="100" spans="2:30" ht="24" x14ac:dyDescent="0.55000000000000004">
      <c r="B100" s="16"/>
      <c r="C100" s="16"/>
      <c r="D100" s="16"/>
      <c r="E100" s="16"/>
      <c r="F100" s="10"/>
      <c r="G100" s="10"/>
      <c r="H100" s="16"/>
      <c r="I100" s="16"/>
      <c r="J100" s="16"/>
      <c r="K100" s="16"/>
      <c r="L100" s="10"/>
      <c r="M100" s="10"/>
      <c r="N100" s="10"/>
      <c r="O100" s="10"/>
      <c r="P100" s="16"/>
      <c r="Q100" s="13">
        <v>29</v>
      </c>
      <c r="R100" s="16" t="s">
        <v>2710</v>
      </c>
      <c r="S100" s="16" t="s">
        <v>573</v>
      </c>
      <c r="T100" s="10" t="s">
        <v>2711</v>
      </c>
      <c r="U100" s="10" t="s">
        <v>2712</v>
      </c>
      <c r="V100" s="16" t="s">
        <v>1542</v>
      </c>
      <c r="W100" s="13"/>
      <c r="X100" s="16"/>
      <c r="Y100" s="13"/>
      <c r="Z100" s="13"/>
      <c r="AA100" s="10"/>
      <c r="AB100" s="10"/>
      <c r="AC100" s="10"/>
      <c r="AD100" s="10"/>
    </row>
    <row r="101" spans="2:30" ht="24" x14ac:dyDescent="0.55000000000000004">
      <c r="B101" s="16"/>
      <c r="C101" s="16"/>
      <c r="D101" s="16"/>
      <c r="E101" s="16"/>
      <c r="F101" s="10"/>
      <c r="G101" s="10"/>
      <c r="H101" s="16"/>
      <c r="I101" s="16"/>
      <c r="J101" s="16"/>
      <c r="K101" s="16"/>
      <c r="L101" s="10"/>
      <c r="M101" s="10"/>
      <c r="N101" s="10"/>
      <c r="O101" s="10"/>
      <c r="P101" s="16"/>
      <c r="Q101" s="13">
        <v>30</v>
      </c>
      <c r="R101" s="16" t="s">
        <v>2713</v>
      </c>
      <c r="S101" s="16" t="s">
        <v>573</v>
      </c>
      <c r="T101" s="10" t="s">
        <v>1025</v>
      </c>
      <c r="U101" s="10" t="s">
        <v>2714</v>
      </c>
      <c r="V101" s="16" t="s">
        <v>1542</v>
      </c>
      <c r="W101" s="13"/>
      <c r="X101" s="16"/>
      <c r="Y101" s="13"/>
      <c r="Z101" s="13"/>
      <c r="AA101" s="10"/>
      <c r="AB101" s="10"/>
      <c r="AC101" s="10"/>
      <c r="AD101" s="10"/>
    </row>
    <row r="102" spans="2:30" ht="24" x14ac:dyDescent="0.55000000000000004">
      <c r="B102" s="16"/>
      <c r="C102" s="16"/>
      <c r="D102" s="16"/>
      <c r="E102" s="16"/>
      <c r="F102" s="10"/>
      <c r="G102" s="10"/>
      <c r="H102" s="16"/>
      <c r="I102" s="16"/>
      <c r="J102" s="16"/>
      <c r="K102" s="16"/>
      <c r="L102" s="10"/>
      <c r="M102" s="10"/>
      <c r="N102" s="10"/>
      <c r="O102" s="10"/>
      <c r="P102" s="16"/>
      <c r="Q102" s="13">
        <v>31</v>
      </c>
      <c r="R102" s="16" t="s">
        <v>2726</v>
      </c>
      <c r="S102" s="16" t="s">
        <v>573</v>
      </c>
      <c r="T102" s="10" t="s">
        <v>2727</v>
      </c>
      <c r="U102" s="10" t="s">
        <v>2728</v>
      </c>
      <c r="V102" s="16" t="s">
        <v>1542</v>
      </c>
      <c r="W102" s="13"/>
      <c r="X102" s="16"/>
      <c r="Y102" s="13"/>
      <c r="Z102" s="13"/>
      <c r="AA102" s="10"/>
      <c r="AB102" s="10"/>
      <c r="AC102" s="10"/>
      <c r="AD102" s="10"/>
    </row>
    <row r="103" spans="2:30" ht="24" x14ac:dyDescent="0.55000000000000004">
      <c r="B103" s="16"/>
      <c r="C103" s="16"/>
      <c r="D103" s="16"/>
      <c r="E103" s="16"/>
      <c r="F103" s="10"/>
      <c r="G103" s="10"/>
      <c r="H103" s="16"/>
      <c r="I103" s="16"/>
      <c r="J103" s="16"/>
      <c r="K103" s="16"/>
      <c r="L103" s="10"/>
      <c r="M103" s="10"/>
      <c r="N103" s="10"/>
      <c r="O103" s="10"/>
      <c r="P103" s="16"/>
      <c r="Q103" s="13">
        <v>32</v>
      </c>
      <c r="R103" s="16" t="s">
        <v>2729</v>
      </c>
      <c r="S103" s="16" t="s">
        <v>573</v>
      </c>
      <c r="T103" s="10" t="s">
        <v>2730</v>
      </c>
      <c r="U103" s="10" t="s">
        <v>2731</v>
      </c>
      <c r="V103" s="16" t="s">
        <v>1542</v>
      </c>
      <c r="W103" s="13"/>
      <c r="X103" s="16"/>
      <c r="Y103" s="13"/>
      <c r="Z103" s="13"/>
      <c r="AA103" s="10"/>
      <c r="AB103" s="10"/>
      <c r="AC103" s="10"/>
      <c r="AD103" s="10"/>
    </row>
    <row r="104" spans="2:30" ht="24" x14ac:dyDescent="0.55000000000000004">
      <c r="B104" s="16"/>
      <c r="C104" s="16"/>
      <c r="D104" s="16"/>
      <c r="E104" s="16"/>
      <c r="F104" s="10"/>
      <c r="G104" s="10"/>
      <c r="H104" s="16"/>
      <c r="I104" s="16"/>
      <c r="J104" s="16"/>
      <c r="K104" s="16"/>
      <c r="L104" s="10"/>
      <c r="M104" s="10"/>
      <c r="N104" s="10"/>
      <c r="O104" s="10"/>
      <c r="P104" s="16"/>
      <c r="Q104" s="13">
        <v>1</v>
      </c>
      <c r="R104" s="16" t="s">
        <v>2333</v>
      </c>
      <c r="S104" s="16" t="s">
        <v>574</v>
      </c>
      <c r="T104" s="10" t="s">
        <v>2334</v>
      </c>
      <c r="U104" s="10" t="s">
        <v>2335</v>
      </c>
      <c r="V104" s="16" t="s">
        <v>1542</v>
      </c>
      <c r="W104" s="13"/>
      <c r="X104" s="16"/>
      <c r="Y104" s="13"/>
      <c r="Z104" s="13"/>
      <c r="AA104" s="10"/>
      <c r="AB104" s="10"/>
      <c r="AC104" s="10"/>
      <c r="AD104" s="10"/>
    </row>
    <row r="105" spans="2:30" ht="24" x14ac:dyDescent="0.55000000000000004">
      <c r="B105" s="16"/>
      <c r="C105" s="16"/>
      <c r="D105" s="16"/>
      <c r="E105" s="16"/>
      <c r="F105" s="10"/>
      <c r="G105" s="10"/>
      <c r="H105" s="16"/>
      <c r="I105" s="16"/>
      <c r="J105" s="16"/>
      <c r="K105" s="16"/>
      <c r="L105" s="10"/>
      <c r="M105" s="10"/>
      <c r="N105" s="10"/>
      <c r="O105" s="10"/>
      <c r="P105" s="16"/>
      <c r="Q105" s="13">
        <v>2</v>
      </c>
      <c r="R105" s="16" t="s">
        <v>2357</v>
      </c>
      <c r="S105" s="16" t="s">
        <v>574</v>
      </c>
      <c r="T105" s="10" t="s">
        <v>2358</v>
      </c>
      <c r="U105" s="10" t="s">
        <v>2359</v>
      </c>
      <c r="V105" s="16" t="s">
        <v>1542</v>
      </c>
      <c r="W105" s="13"/>
      <c r="X105" s="16"/>
      <c r="Y105" s="13"/>
      <c r="Z105" s="13"/>
      <c r="AA105" s="10"/>
      <c r="AB105" s="10"/>
      <c r="AC105" s="10"/>
      <c r="AD105" s="10"/>
    </row>
    <row r="106" spans="2:30" ht="24" x14ac:dyDescent="0.55000000000000004">
      <c r="B106" s="16"/>
      <c r="C106" s="16"/>
      <c r="D106" s="16"/>
      <c r="E106" s="16"/>
      <c r="F106" s="10"/>
      <c r="G106" s="10"/>
      <c r="H106" s="16"/>
      <c r="I106" s="16"/>
      <c r="J106" s="16"/>
      <c r="K106" s="16"/>
      <c r="L106" s="10"/>
      <c r="M106" s="10"/>
      <c r="N106" s="10"/>
      <c r="O106" s="10"/>
      <c r="P106" s="16"/>
      <c r="Q106" s="13">
        <v>3</v>
      </c>
      <c r="R106" s="16" t="s">
        <v>2369</v>
      </c>
      <c r="S106" s="16" t="s">
        <v>574</v>
      </c>
      <c r="T106" s="10" t="s">
        <v>2370</v>
      </c>
      <c r="U106" s="10" t="s">
        <v>2371</v>
      </c>
      <c r="V106" s="16" t="s">
        <v>1542</v>
      </c>
      <c r="W106" s="13"/>
      <c r="X106" s="16"/>
      <c r="Y106" s="13"/>
      <c r="Z106" s="13"/>
      <c r="AA106" s="10"/>
      <c r="AB106" s="10"/>
      <c r="AC106" s="10"/>
      <c r="AD106" s="10"/>
    </row>
    <row r="107" spans="2:30" ht="24" x14ac:dyDescent="0.55000000000000004">
      <c r="B107" s="16"/>
      <c r="C107" s="16"/>
      <c r="D107" s="16"/>
      <c r="E107" s="16"/>
      <c r="F107" s="10"/>
      <c r="G107" s="10"/>
      <c r="H107" s="16"/>
      <c r="I107" s="16"/>
      <c r="J107" s="16"/>
      <c r="K107" s="16"/>
      <c r="L107" s="10"/>
      <c r="M107" s="10"/>
      <c r="N107" s="10"/>
      <c r="O107" s="10"/>
      <c r="P107" s="16"/>
      <c r="Q107" s="13">
        <v>4</v>
      </c>
      <c r="R107" s="16" t="s">
        <v>2390</v>
      </c>
      <c r="S107" s="16" t="s">
        <v>574</v>
      </c>
      <c r="T107" s="10" t="s">
        <v>2391</v>
      </c>
      <c r="U107" s="10" t="s">
        <v>2392</v>
      </c>
      <c r="V107" s="16" t="s">
        <v>1542</v>
      </c>
      <c r="W107" s="13"/>
      <c r="X107" s="16"/>
      <c r="Y107" s="13"/>
      <c r="Z107" s="13"/>
      <c r="AA107" s="10"/>
      <c r="AB107" s="10"/>
      <c r="AC107" s="10"/>
      <c r="AD107" s="10"/>
    </row>
    <row r="108" spans="2:30" ht="24" x14ac:dyDescent="0.55000000000000004">
      <c r="B108" s="16"/>
      <c r="C108" s="16"/>
      <c r="D108" s="16"/>
      <c r="E108" s="16"/>
      <c r="F108" s="10"/>
      <c r="G108" s="10"/>
      <c r="H108" s="16"/>
      <c r="I108" s="16"/>
      <c r="J108" s="16"/>
      <c r="K108" s="16"/>
      <c r="L108" s="10"/>
      <c r="M108" s="10"/>
      <c r="N108" s="10"/>
      <c r="O108" s="10"/>
      <c r="P108" s="16"/>
      <c r="Q108" s="13">
        <v>5</v>
      </c>
      <c r="R108" s="16" t="s">
        <v>2402</v>
      </c>
      <c r="S108" s="16" t="s">
        <v>574</v>
      </c>
      <c r="T108" s="10" t="s">
        <v>2403</v>
      </c>
      <c r="U108" s="10" t="s">
        <v>2404</v>
      </c>
      <c r="V108" s="16" t="s">
        <v>1542</v>
      </c>
      <c r="W108" s="13"/>
      <c r="X108" s="16"/>
      <c r="Y108" s="13"/>
      <c r="Z108" s="13"/>
      <c r="AA108" s="10"/>
      <c r="AB108" s="10"/>
      <c r="AC108" s="10"/>
      <c r="AD108" s="10"/>
    </row>
    <row r="109" spans="2:30" ht="24" x14ac:dyDescent="0.55000000000000004">
      <c r="B109" s="16"/>
      <c r="C109" s="16"/>
      <c r="D109" s="16"/>
      <c r="E109" s="16"/>
      <c r="F109" s="10"/>
      <c r="G109" s="10"/>
      <c r="H109" s="16"/>
      <c r="I109" s="16"/>
      <c r="J109" s="16"/>
      <c r="K109" s="16"/>
      <c r="L109" s="10"/>
      <c r="M109" s="10"/>
      <c r="N109" s="10"/>
      <c r="O109" s="10"/>
      <c r="P109" s="16"/>
      <c r="Q109" s="13">
        <v>6</v>
      </c>
      <c r="R109" s="16" t="s">
        <v>2422</v>
      </c>
      <c r="S109" s="16" t="s">
        <v>574</v>
      </c>
      <c r="T109" s="10" t="s">
        <v>2423</v>
      </c>
      <c r="U109" s="10" t="s">
        <v>2424</v>
      </c>
      <c r="V109" s="16" t="s">
        <v>1542</v>
      </c>
      <c r="W109" s="13"/>
      <c r="X109" s="16"/>
      <c r="Y109" s="13"/>
      <c r="Z109" s="13"/>
      <c r="AA109" s="10"/>
      <c r="AB109" s="10"/>
      <c r="AC109" s="10"/>
      <c r="AD109" s="10"/>
    </row>
    <row r="110" spans="2:30" ht="24" x14ac:dyDescent="0.55000000000000004">
      <c r="B110" s="16"/>
      <c r="C110" s="16"/>
      <c r="D110" s="16"/>
      <c r="E110" s="16"/>
      <c r="F110" s="10"/>
      <c r="G110" s="10"/>
      <c r="H110" s="16"/>
      <c r="I110" s="16"/>
      <c r="J110" s="16"/>
      <c r="K110" s="16"/>
      <c r="L110" s="10"/>
      <c r="M110" s="10"/>
      <c r="N110" s="10"/>
      <c r="O110" s="10"/>
      <c r="P110" s="16"/>
      <c r="Q110" s="13">
        <v>7</v>
      </c>
      <c r="R110" s="16" t="s">
        <v>2428</v>
      </c>
      <c r="S110" s="16" t="s">
        <v>574</v>
      </c>
      <c r="T110" s="10" t="s">
        <v>2429</v>
      </c>
      <c r="U110" s="10" t="s">
        <v>505</v>
      </c>
      <c r="V110" s="16" t="s">
        <v>1542</v>
      </c>
      <c r="W110" s="13"/>
      <c r="X110" s="16"/>
      <c r="Y110" s="13"/>
      <c r="Z110" s="13"/>
      <c r="AA110" s="10"/>
      <c r="AB110" s="10"/>
      <c r="AC110" s="10"/>
      <c r="AD110" s="10"/>
    </row>
    <row r="111" spans="2:30" ht="24" x14ac:dyDescent="0.55000000000000004">
      <c r="B111" s="16"/>
      <c r="C111" s="16"/>
      <c r="D111" s="16"/>
      <c r="E111" s="16"/>
      <c r="F111" s="10"/>
      <c r="G111" s="10"/>
      <c r="H111" s="16"/>
      <c r="I111" s="16"/>
      <c r="J111" s="16"/>
      <c r="K111" s="16"/>
      <c r="L111" s="10"/>
      <c r="M111" s="10"/>
      <c r="N111" s="10"/>
      <c r="O111" s="10"/>
      <c r="P111" s="16"/>
      <c r="Q111" s="13">
        <v>8</v>
      </c>
      <c r="R111" s="16" t="s">
        <v>2446</v>
      </c>
      <c r="S111" s="16" t="s">
        <v>574</v>
      </c>
      <c r="T111" s="10" t="s">
        <v>2447</v>
      </c>
      <c r="U111" s="10" t="s">
        <v>2448</v>
      </c>
      <c r="V111" s="16" t="s">
        <v>1542</v>
      </c>
      <c r="W111" s="13"/>
      <c r="X111" s="16"/>
      <c r="Y111" s="13"/>
      <c r="Z111" s="13"/>
      <c r="AA111" s="10"/>
      <c r="AB111" s="10"/>
      <c r="AC111" s="10"/>
      <c r="AD111" s="10"/>
    </row>
    <row r="112" spans="2:30" ht="24" x14ac:dyDescent="0.55000000000000004">
      <c r="B112" s="16"/>
      <c r="C112" s="16"/>
      <c r="D112" s="16"/>
      <c r="E112" s="16"/>
      <c r="F112" s="10"/>
      <c r="G112" s="10"/>
      <c r="H112" s="16"/>
      <c r="I112" s="16"/>
      <c r="J112" s="16"/>
      <c r="K112" s="16"/>
      <c r="L112" s="10"/>
      <c r="M112" s="10"/>
      <c r="N112" s="10"/>
      <c r="O112" s="10"/>
      <c r="P112" s="16"/>
      <c r="Q112" s="13">
        <v>9</v>
      </c>
      <c r="R112" s="16" t="s">
        <v>2456</v>
      </c>
      <c r="S112" s="16" t="s">
        <v>574</v>
      </c>
      <c r="T112" s="10" t="s">
        <v>2457</v>
      </c>
      <c r="U112" s="10" t="s">
        <v>245</v>
      </c>
      <c r="V112" s="16" t="s">
        <v>1542</v>
      </c>
      <c r="W112" s="13"/>
      <c r="X112" s="16"/>
      <c r="Y112" s="13"/>
      <c r="Z112" s="13"/>
      <c r="AA112" s="10"/>
      <c r="AB112" s="10"/>
      <c r="AC112" s="10"/>
      <c r="AD112" s="10"/>
    </row>
    <row r="113" spans="2:30" ht="24" x14ac:dyDescent="0.55000000000000004">
      <c r="B113" s="16"/>
      <c r="C113" s="16"/>
      <c r="D113" s="16"/>
      <c r="E113" s="16"/>
      <c r="F113" s="10"/>
      <c r="G113" s="10"/>
      <c r="H113" s="16"/>
      <c r="I113" s="16"/>
      <c r="J113" s="16"/>
      <c r="K113" s="16"/>
      <c r="L113" s="10"/>
      <c r="M113" s="10"/>
      <c r="N113" s="10"/>
      <c r="O113" s="10"/>
      <c r="P113" s="16"/>
      <c r="Q113" s="13">
        <v>10</v>
      </c>
      <c r="R113" s="16" t="s">
        <v>2477</v>
      </c>
      <c r="S113" s="16" t="s">
        <v>574</v>
      </c>
      <c r="T113" s="10" t="s">
        <v>2478</v>
      </c>
      <c r="U113" s="10" t="s">
        <v>2479</v>
      </c>
      <c r="V113" s="16" t="s">
        <v>1542</v>
      </c>
      <c r="W113" s="13"/>
      <c r="X113" s="16"/>
      <c r="Y113" s="13"/>
      <c r="Z113" s="13"/>
      <c r="AA113" s="10"/>
      <c r="AB113" s="10"/>
      <c r="AC113" s="10"/>
      <c r="AD113" s="10"/>
    </row>
    <row r="114" spans="2:30" ht="24" x14ac:dyDescent="0.55000000000000004">
      <c r="B114" s="16"/>
      <c r="C114" s="16"/>
      <c r="D114" s="16"/>
      <c r="E114" s="16"/>
      <c r="F114" s="10"/>
      <c r="G114" s="10"/>
      <c r="H114" s="16"/>
      <c r="I114" s="16"/>
      <c r="J114" s="16"/>
      <c r="K114" s="16"/>
      <c r="L114" s="10"/>
      <c r="M114" s="10"/>
      <c r="N114" s="10"/>
      <c r="O114" s="10"/>
      <c r="P114" s="16"/>
      <c r="Q114" s="13">
        <v>11</v>
      </c>
      <c r="R114" s="16" t="s">
        <v>2486</v>
      </c>
      <c r="S114" s="16" t="s">
        <v>574</v>
      </c>
      <c r="T114" s="10" t="s">
        <v>786</v>
      </c>
      <c r="U114" s="10" t="s">
        <v>767</v>
      </c>
      <c r="V114" s="16" t="s">
        <v>1542</v>
      </c>
      <c r="W114" s="13"/>
      <c r="X114" s="16"/>
      <c r="Y114" s="13"/>
      <c r="Z114" s="13"/>
      <c r="AA114" s="10"/>
      <c r="AB114" s="10"/>
      <c r="AC114" s="10"/>
      <c r="AD114" s="10"/>
    </row>
    <row r="115" spans="2:30" ht="24" x14ac:dyDescent="0.55000000000000004">
      <c r="B115" s="16"/>
      <c r="C115" s="16"/>
      <c r="D115" s="16"/>
      <c r="E115" s="16"/>
      <c r="F115" s="10"/>
      <c r="G115" s="10"/>
      <c r="H115" s="16"/>
      <c r="I115" s="16"/>
      <c r="J115" s="16"/>
      <c r="K115" s="16"/>
      <c r="L115" s="10"/>
      <c r="M115" s="10"/>
      <c r="N115" s="10"/>
      <c r="O115" s="10"/>
      <c r="P115" s="16"/>
      <c r="Q115" s="13">
        <v>12</v>
      </c>
      <c r="R115" s="16" t="s">
        <v>2502</v>
      </c>
      <c r="S115" s="16" t="s">
        <v>574</v>
      </c>
      <c r="T115" s="10" t="s">
        <v>2503</v>
      </c>
      <c r="U115" s="10" t="s">
        <v>2504</v>
      </c>
      <c r="V115" s="16" t="s">
        <v>1542</v>
      </c>
      <c r="W115" s="13"/>
      <c r="X115" s="16"/>
      <c r="Y115" s="13"/>
      <c r="Z115" s="13"/>
      <c r="AA115" s="10"/>
      <c r="AB115" s="10"/>
      <c r="AC115" s="10"/>
      <c r="AD115" s="10"/>
    </row>
    <row r="116" spans="2:30" ht="24" x14ac:dyDescent="0.55000000000000004">
      <c r="B116" s="16"/>
      <c r="C116" s="16"/>
      <c r="D116" s="16"/>
      <c r="E116" s="16"/>
      <c r="F116" s="10"/>
      <c r="G116" s="10"/>
      <c r="H116" s="16"/>
      <c r="I116" s="16"/>
      <c r="J116" s="16"/>
      <c r="K116" s="16"/>
      <c r="L116" s="10"/>
      <c r="M116" s="10"/>
      <c r="N116" s="10"/>
      <c r="O116" s="10"/>
      <c r="P116" s="16"/>
      <c r="Q116" s="13">
        <v>13</v>
      </c>
      <c r="R116" s="16" t="s">
        <v>2510</v>
      </c>
      <c r="S116" s="16" t="s">
        <v>574</v>
      </c>
      <c r="T116" s="10" t="s">
        <v>2511</v>
      </c>
      <c r="U116" s="10" t="s">
        <v>297</v>
      </c>
      <c r="V116" s="16" t="s">
        <v>1542</v>
      </c>
      <c r="W116" s="13"/>
      <c r="X116" s="16"/>
      <c r="Y116" s="13"/>
      <c r="Z116" s="13"/>
      <c r="AA116" s="10"/>
      <c r="AB116" s="10"/>
      <c r="AC116" s="10"/>
      <c r="AD116" s="10"/>
    </row>
    <row r="117" spans="2:30" ht="24" x14ac:dyDescent="0.55000000000000004">
      <c r="B117" s="16"/>
      <c r="C117" s="16"/>
      <c r="D117" s="16"/>
      <c r="E117" s="16"/>
      <c r="F117" s="10"/>
      <c r="G117" s="10"/>
      <c r="H117" s="16"/>
      <c r="I117" s="16"/>
      <c r="J117" s="16"/>
      <c r="K117" s="16"/>
      <c r="L117" s="10"/>
      <c r="M117" s="10"/>
      <c r="N117" s="10"/>
      <c r="O117" s="10"/>
      <c r="P117" s="16"/>
      <c r="Q117" s="13">
        <v>14</v>
      </c>
      <c r="R117" s="16" t="s">
        <v>2531</v>
      </c>
      <c r="S117" s="16" t="s">
        <v>574</v>
      </c>
      <c r="T117" s="10" t="s">
        <v>2532</v>
      </c>
      <c r="U117" s="10" t="s">
        <v>2533</v>
      </c>
      <c r="V117" s="16" t="s">
        <v>1542</v>
      </c>
      <c r="W117" s="13"/>
      <c r="X117" s="16"/>
      <c r="Y117" s="13"/>
      <c r="Z117" s="13"/>
      <c r="AA117" s="10"/>
      <c r="AB117" s="10"/>
      <c r="AC117" s="10"/>
      <c r="AD117" s="10"/>
    </row>
    <row r="118" spans="2:30" ht="24" x14ac:dyDescent="0.55000000000000004">
      <c r="B118" s="16"/>
      <c r="C118" s="16"/>
      <c r="D118" s="16"/>
      <c r="E118" s="16"/>
      <c r="F118" s="10"/>
      <c r="G118" s="10"/>
      <c r="H118" s="16"/>
      <c r="I118" s="16"/>
      <c r="J118" s="16"/>
      <c r="K118" s="16"/>
      <c r="L118" s="10"/>
      <c r="M118" s="10"/>
      <c r="N118" s="10"/>
      <c r="O118" s="10"/>
      <c r="P118" s="16"/>
      <c r="Q118" s="13">
        <v>15</v>
      </c>
      <c r="R118" s="16" t="s">
        <v>2539</v>
      </c>
      <c r="S118" s="16" t="s">
        <v>574</v>
      </c>
      <c r="T118" s="10" t="s">
        <v>2999</v>
      </c>
      <c r="U118" s="10" t="s">
        <v>2540</v>
      </c>
      <c r="V118" s="16" t="s">
        <v>1542</v>
      </c>
      <c r="W118" s="13"/>
      <c r="X118" s="16"/>
      <c r="Y118" s="13"/>
      <c r="Z118" s="13"/>
      <c r="AA118" s="10"/>
      <c r="AB118" s="10"/>
      <c r="AC118" s="10"/>
      <c r="AD118" s="10"/>
    </row>
    <row r="119" spans="2:30" ht="24" x14ac:dyDescent="0.55000000000000004">
      <c r="B119" s="16"/>
      <c r="C119" s="16"/>
      <c r="D119" s="16"/>
      <c r="E119" s="16"/>
      <c r="F119" s="10"/>
      <c r="G119" s="10"/>
      <c r="H119" s="16"/>
      <c r="I119" s="16"/>
      <c r="J119" s="16"/>
      <c r="K119" s="16"/>
      <c r="L119" s="10"/>
      <c r="M119" s="10"/>
      <c r="N119" s="10"/>
      <c r="O119" s="10"/>
      <c r="P119" s="16"/>
      <c r="Q119" s="13">
        <v>16</v>
      </c>
      <c r="R119" s="16" t="s">
        <v>2561</v>
      </c>
      <c r="S119" s="16" t="s">
        <v>574</v>
      </c>
      <c r="T119" s="10" t="s">
        <v>2562</v>
      </c>
      <c r="U119" s="10" t="s">
        <v>2563</v>
      </c>
      <c r="V119" s="16" t="s">
        <v>1542</v>
      </c>
      <c r="W119" s="13"/>
      <c r="X119" s="16"/>
      <c r="Y119" s="13"/>
      <c r="Z119" s="13"/>
      <c r="AA119" s="10"/>
      <c r="AB119" s="10"/>
      <c r="AC119" s="10"/>
      <c r="AD119" s="10"/>
    </row>
    <row r="120" spans="2:30" ht="24" x14ac:dyDescent="0.55000000000000004">
      <c r="B120" s="16"/>
      <c r="C120" s="16"/>
      <c r="D120" s="16"/>
      <c r="E120" s="16"/>
      <c r="F120" s="10"/>
      <c r="G120" s="10"/>
      <c r="H120" s="16"/>
      <c r="I120" s="16"/>
      <c r="J120" s="16"/>
      <c r="K120" s="16"/>
      <c r="L120" s="10"/>
      <c r="M120" s="10"/>
      <c r="N120" s="10"/>
      <c r="O120" s="10"/>
      <c r="P120" s="16"/>
      <c r="Q120" s="13">
        <v>17</v>
      </c>
      <c r="R120" s="16" t="s">
        <v>2570</v>
      </c>
      <c r="S120" s="16" t="s">
        <v>574</v>
      </c>
      <c r="T120" s="10" t="s">
        <v>150</v>
      </c>
      <c r="U120" s="10" t="s">
        <v>2571</v>
      </c>
      <c r="V120" s="16" t="s">
        <v>1542</v>
      </c>
      <c r="W120" s="13"/>
      <c r="X120" s="16"/>
      <c r="Y120" s="13"/>
      <c r="Z120" s="13"/>
      <c r="AA120" s="10"/>
      <c r="AB120" s="10"/>
      <c r="AC120" s="10"/>
      <c r="AD120" s="10"/>
    </row>
    <row r="121" spans="2:30" ht="24" x14ac:dyDescent="0.55000000000000004">
      <c r="B121" s="16"/>
      <c r="C121" s="16"/>
      <c r="D121" s="16"/>
      <c r="E121" s="16"/>
      <c r="F121" s="10"/>
      <c r="G121" s="10"/>
      <c r="H121" s="16"/>
      <c r="I121" s="16"/>
      <c r="J121" s="16"/>
      <c r="K121" s="16"/>
      <c r="L121" s="10"/>
      <c r="M121" s="10"/>
      <c r="N121" s="10"/>
      <c r="O121" s="10"/>
      <c r="P121" s="16"/>
      <c r="Q121" s="13">
        <v>18</v>
      </c>
      <c r="R121" s="16" t="s">
        <v>2591</v>
      </c>
      <c r="S121" s="16" t="s">
        <v>574</v>
      </c>
      <c r="T121" s="10" t="s">
        <v>2592</v>
      </c>
      <c r="U121" s="10" t="s">
        <v>2593</v>
      </c>
      <c r="V121" s="16" t="s">
        <v>1542</v>
      </c>
      <c r="W121" s="13"/>
      <c r="X121" s="16"/>
      <c r="Y121" s="13"/>
      <c r="Z121" s="13"/>
      <c r="AA121" s="10"/>
      <c r="AB121" s="10"/>
      <c r="AC121" s="10"/>
      <c r="AD121" s="10"/>
    </row>
    <row r="122" spans="2:30" ht="24" x14ac:dyDescent="0.55000000000000004">
      <c r="B122" s="16"/>
      <c r="C122" s="16"/>
      <c r="D122" s="16"/>
      <c r="E122" s="16"/>
      <c r="F122" s="10"/>
      <c r="G122" s="10"/>
      <c r="H122" s="16"/>
      <c r="I122" s="16"/>
      <c r="J122" s="16"/>
      <c r="K122" s="16"/>
      <c r="L122" s="10"/>
      <c r="M122" s="10"/>
      <c r="N122" s="10"/>
      <c r="O122" s="10"/>
      <c r="P122" s="16"/>
      <c r="Q122" s="13">
        <v>19</v>
      </c>
      <c r="R122" s="16" t="s">
        <v>2597</v>
      </c>
      <c r="S122" s="16" t="s">
        <v>574</v>
      </c>
      <c r="T122" s="10" t="s">
        <v>2598</v>
      </c>
      <c r="U122" s="10" t="s">
        <v>2599</v>
      </c>
      <c r="V122" s="16" t="s">
        <v>1542</v>
      </c>
      <c r="W122" s="13"/>
      <c r="X122" s="16"/>
      <c r="Y122" s="13"/>
      <c r="Z122" s="13"/>
      <c r="AA122" s="10"/>
      <c r="AB122" s="10"/>
      <c r="AC122" s="10"/>
      <c r="AD122" s="10"/>
    </row>
    <row r="123" spans="2:30" ht="24" x14ac:dyDescent="0.55000000000000004">
      <c r="B123" s="16"/>
      <c r="C123" s="16"/>
      <c r="D123" s="16"/>
      <c r="E123" s="16"/>
      <c r="F123" s="10"/>
      <c r="G123" s="10"/>
      <c r="H123" s="16"/>
      <c r="I123" s="16"/>
      <c r="J123" s="16"/>
      <c r="K123" s="16"/>
      <c r="L123" s="10"/>
      <c r="M123" s="10"/>
      <c r="N123" s="10"/>
      <c r="O123" s="10"/>
      <c r="P123" s="16"/>
      <c r="Q123" s="13">
        <v>20</v>
      </c>
      <c r="R123" s="16" t="s">
        <v>2616</v>
      </c>
      <c r="S123" s="16" t="s">
        <v>574</v>
      </c>
      <c r="T123" s="10" t="s">
        <v>2617</v>
      </c>
      <c r="U123" s="10" t="s">
        <v>2618</v>
      </c>
      <c r="V123" s="16" t="s">
        <v>1542</v>
      </c>
      <c r="W123" s="13"/>
      <c r="X123" s="16"/>
      <c r="Y123" s="13"/>
      <c r="Z123" s="13"/>
      <c r="AA123" s="10"/>
      <c r="AB123" s="10"/>
      <c r="AC123" s="10"/>
      <c r="AD123" s="10"/>
    </row>
    <row r="124" spans="2:30" ht="24" x14ac:dyDescent="0.55000000000000004">
      <c r="B124" s="16"/>
      <c r="C124" s="16"/>
      <c r="D124" s="16"/>
      <c r="E124" s="16"/>
      <c r="F124" s="10"/>
      <c r="G124" s="10"/>
      <c r="H124" s="16"/>
      <c r="I124" s="16"/>
      <c r="J124" s="16"/>
      <c r="K124" s="16"/>
      <c r="L124" s="10"/>
      <c r="M124" s="10"/>
      <c r="N124" s="10"/>
      <c r="O124" s="10"/>
      <c r="P124" s="16"/>
      <c r="Q124" s="13">
        <v>21</v>
      </c>
      <c r="R124" s="16" t="s">
        <v>2624</v>
      </c>
      <c r="S124" s="16" t="s">
        <v>574</v>
      </c>
      <c r="T124" s="10" t="s">
        <v>2625</v>
      </c>
      <c r="U124" s="10" t="s">
        <v>338</v>
      </c>
      <c r="V124" s="16" t="s">
        <v>1542</v>
      </c>
      <c r="W124" s="13"/>
      <c r="X124" s="16"/>
      <c r="Y124" s="13"/>
      <c r="Z124" s="13"/>
      <c r="AA124" s="10"/>
      <c r="AB124" s="10"/>
      <c r="AC124" s="10"/>
      <c r="AD124" s="10"/>
    </row>
    <row r="125" spans="2:30" ht="24" x14ac:dyDescent="0.55000000000000004">
      <c r="B125" s="16"/>
      <c r="C125" s="16"/>
      <c r="D125" s="16"/>
      <c r="E125" s="16"/>
      <c r="F125" s="10"/>
      <c r="G125" s="10"/>
      <c r="H125" s="16"/>
      <c r="I125" s="16"/>
      <c r="J125" s="16"/>
      <c r="K125" s="16"/>
      <c r="L125" s="10"/>
      <c r="M125" s="10"/>
      <c r="N125" s="10"/>
      <c r="O125" s="10"/>
      <c r="P125" s="16"/>
      <c r="Q125" s="13">
        <v>22</v>
      </c>
      <c r="R125" s="16" t="s">
        <v>2642</v>
      </c>
      <c r="S125" s="16" t="s">
        <v>574</v>
      </c>
      <c r="T125" s="10" t="s">
        <v>821</v>
      </c>
      <c r="U125" s="10" t="s">
        <v>2643</v>
      </c>
      <c r="V125" s="16" t="s">
        <v>1542</v>
      </c>
      <c r="W125" s="13"/>
      <c r="X125" s="16"/>
      <c r="Y125" s="13"/>
      <c r="Z125" s="13"/>
      <c r="AA125" s="10"/>
      <c r="AB125" s="10"/>
      <c r="AC125" s="10"/>
      <c r="AD125" s="10"/>
    </row>
    <row r="126" spans="2:30" ht="24" x14ac:dyDescent="0.55000000000000004">
      <c r="B126" s="16"/>
      <c r="C126" s="16"/>
      <c r="D126" s="16"/>
      <c r="E126" s="16"/>
      <c r="F126" s="10"/>
      <c r="G126" s="10"/>
      <c r="H126" s="16"/>
      <c r="I126" s="16"/>
      <c r="J126" s="16"/>
      <c r="K126" s="16"/>
      <c r="L126" s="10"/>
      <c r="M126" s="10"/>
      <c r="N126" s="10"/>
      <c r="O126" s="10"/>
      <c r="P126" s="16"/>
      <c r="Q126" s="13">
        <v>23</v>
      </c>
      <c r="R126" s="16" t="s">
        <v>2649</v>
      </c>
      <c r="S126" s="16" t="s">
        <v>574</v>
      </c>
      <c r="T126" s="10" t="s">
        <v>2650</v>
      </c>
      <c r="U126" s="10" t="s">
        <v>2651</v>
      </c>
      <c r="V126" s="16" t="s">
        <v>1542</v>
      </c>
      <c r="W126" s="13"/>
      <c r="X126" s="16"/>
      <c r="Y126" s="13"/>
      <c r="Z126" s="13"/>
      <c r="AA126" s="10"/>
      <c r="AB126" s="10"/>
      <c r="AC126" s="10"/>
      <c r="AD126" s="10"/>
    </row>
    <row r="127" spans="2:30" ht="24" x14ac:dyDescent="0.55000000000000004">
      <c r="B127" s="16"/>
      <c r="C127" s="16"/>
      <c r="D127" s="16"/>
      <c r="E127" s="16"/>
      <c r="F127" s="10"/>
      <c r="G127" s="10"/>
      <c r="H127" s="16"/>
      <c r="I127" s="16"/>
      <c r="J127" s="16"/>
      <c r="K127" s="16"/>
      <c r="L127" s="10"/>
      <c r="M127" s="10"/>
      <c r="N127" s="10"/>
      <c r="O127" s="10"/>
      <c r="P127" s="16"/>
      <c r="Q127" s="13">
        <v>24</v>
      </c>
      <c r="R127" s="16" t="s">
        <v>2664</v>
      </c>
      <c r="S127" s="16" t="s">
        <v>574</v>
      </c>
      <c r="T127" s="10" t="s">
        <v>2665</v>
      </c>
      <c r="U127" s="10" t="s">
        <v>2666</v>
      </c>
      <c r="V127" s="16" t="s">
        <v>1542</v>
      </c>
      <c r="W127" s="13"/>
      <c r="X127" s="16"/>
      <c r="Y127" s="13"/>
      <c r="Z127" s="13"/>
      <c r="AA127" s="10"/>
      <c r="AB127" s="10"/>
      <c r="AC127" s="10"/>
      <c r="AD127" s="10"/>
    </row>
    <row r="128" spans="2:30" ht="24" x14ac:dyDescent="0.55000000000000004">
      <c r="B128" s="16"/>
      <c r="C128" s="16"/>
      <c r="D128" s="16"/>
      <c r="E128" s="16"/>
      <c r="F128" s="10"/>
      <c r="G128" s="10"/>
      <c r="H128" s="16"/>
      <c r="I128" s="16"/>
      <c r="J128" s="16"/>
      <c r="K128" s="16"/>
      <c r="L128" s="10"/>
      <c r="M128" s="10"/>
      <c r="N128" s="10"/>
      <c r="O128" s="10"/>
      <c r="P128" s="16"/>
      <c r="Q128" s="13">
        <v>25</v>
      </c>
      <c r="R128" s="16" t="s">
        <v>2667</v>
      </c>
      <c r="S128" s="16" t="s">
        <v>574</v>
      </c>
      <c r="T128" s="10" t="s">
        <v>2668</v>
      </c>
      <c r="U128" s="10" t="s">
        <v>241</v>
      </c>
      <c r="V128" s="16" t="s">
        <v>1542</v>
      </c>
      <c r="W128" s="13"/>
      <c r="X128" s="16"/>
      <c r="Y128" s="13"/>
      <c r="Z128" s="13"/>
      <c r="AA128" s="10"/>
      <c r="AB128" s="10"/>
      <c r="AC128" s="10"/>
      <c r="AD128" s="10"/>
    </row>
    <row r="129" spans="2:30" ht="24" x14ac:dyDescent="0.55000000000000004">
      <c r="B129" s="16"/>
      <c r="C129" s="16"/>
      <c r="D129" s="16"/>
      <c r="E129" s="16"/>
      <c r="F129" s="10"/>
      <c r="G129" s="10"/>
      <c r="H129" s="16"/>
      <c r="I129" s="16"/>
      <c r="J129" s="16"/>
      <c r="K129" s="16"/>
      <c r="L129" s="10"/>
      <c r="M129" s="10"/>
      <c r="N129" s="10"/>
      <c r="O129" s="10"/>
      <c r="P129" s="16"/>
      <c r="Q129" s="13">
        <v>26</v>
      </c>
      <c r="R129" s="16" t="s">
        <v>2680</v>
      </c>
      <c r="S129" s="16" t="s">
        <v>574</v>
      </c>
      <c r="T129" s="10" t="s">
        <v>2681</v>
      </c>
      <c r="U129" s="10" t="s">
        <v>2666</v>
      </c>
      <c r="V129" s="16" t="s">
        <v>1542</v>
      </c>
      <c r="W129" s="13"/>
      <c r="X129" s="16"/>
      <c r="Y129" s="13"/>
      <c r="Z129" s="13"/>
      <c r="AA129" s="10"/>
      <c r="AB129" s="10"/>
      <c r="AC129" s="10"/>
      <c r="AD129" s="10"/>
    </row>
    <row r="130" spans="2:30" ht="24" x14ac:dyDescent="0.55000000000000004">
      <c r="B130" s="16"/>
      <c r="C130" s="16"/>
      <c r="D130" s="16"/>
      <c r="E130" s="16"/>
      <c r="F130" s="10"/>
      <c r="G130" s="10"/>
      <c r="H130" s="16"/>
      <c r="I130" s="16"/>
      <c r="J130" s="16"/>
      <c r="K130" s="16"/>
      <c r="L130" s="10"/>
      <c r="M130" s="10"/>
      <c r="N130" s="10"/>
      <c r="O130" s="10"/>
      <c r="P130" s="16"/>
      <c r="Q130" s="13">
        <v>27</v>
      </c>
      <c r="R130" s="16" t="s">
        <v>2690</v>
      </c>
      <c r="S130" s="16" t="s">
        <v>574</v>
      </c>
      <c r="T130" s="10" t="s">
        <v>1898</v>
      </c>
      <c r="U130" s="10" t="s">
        <v>174</v>
      </c>
      <c r="V130" s="16" t="s">
        <v>1542</v>
      </c>
      <c r="W130" s="13"/>
      <c r="X130" s="16"/>
      <c r="Y130" s="13"/>
      <c r="Z130" s="13"/>
      <c r="AA130" s="10"/>
      <c r="AB130" s="10"/>
      <c r="AC130" s="10"/>
      <c r="AD130" s="10"/>
    </row>
    <row r="131" spans="2:30" ht="24" x14ac:dyDescent="0.55000000000000004">
      <c r="B131" s="16"/>
      <c r="C131" s="16"/>
      <c r="D131" s="16"/>
      <c r="E131" s="16"/>
      <c r="F131" s="10"/>
      <c r="G131" s="10"/>
      <c r="H131" s="16"/>
      <c r="I131" s="16"/>
      <c r="J131" s="16"/>
      <c r="K131" s="16"/>
      <c r="L131" s="10"/>
      <c r="M131" s="10"/>
      <c r="N131" s="10"/>
      <c r="O131" s="10"/>
      <c r="P131" s="16"/>
      <c r="Q131" s="13">
        <v>28</v>
      </c>
      <c r="R131" s="16" t="s">
        <v>2703</v>
      </c>
      <c r="S131" s="16" t="s">
        <v>574</v>
      </c>
      <c r="T131" s="10" t="s">
        <v>2704</v>
      </c>
      <c r="U131" s="10" t="s">
        <v>2705</v>
      </c>
      <c r="V131" s="16" t="s">
        <v>1542</v>
      </c>
      <c r="W131" s="13"/>
      <c r="X131" s="16"/>
      <c r="Y131" s="13"/>
      <c r="Z131" s="13"/>
      <c r="AA131" s="10"/>
      <c r="AB131" s="10"/>
      <c r="AC131" s="10"/>
      <c r="AD131" s="10"/>
    </row>
    <row r="132" spans="2:30" ht="24" x14ac:dyDescent="0.55000000000000004">
      <c r="B132" s="16"/>
      <c r="C132" s="16"/>
      <c r="D132" s="16"/>
      <c r="E132" s="16"/>
      <c r="F132" s="10"/>
      <c r="G132" s="10"/>
      <c r="H132" s="16"/>
      <c r="I132" s="16"/>
      <c r="J132" s="16"/>
      <c r="K132" s="16"/>
      <c r="L132" s="10"/>
      <c r="M132" s="10"/>
      <c r="N132" s="10"/>
      <c r="O132" s="10"/>
      <c r="P132" s="16"/>
      <c r="Q132" s="13">
        <v>29</v>
      </c>
      <c r="R132" s="16" t="s">
        <v>2708</v>
      </c>
      <c r="S132" s="16" t="s">
        <v>574</v>
      </c>
      <c r="T132" s="10" t="s">
        <v>1848</v>
      </c>
      <c r="U132" s="10" t="s">
        <v>2709</v>
      </c>
      <c r="V132" s="16" t="s">
        <v>1542</v>
      </c>
      <c r="W132" s="13"/>
      <c r="X132" s="16"/>
      <c r="Y132" s="13"/>
      <c r="Z132" s="13"/>
      <c r="AA132" s="10"/>
      <c r="AB132" s="10"/>
      <c r="AC132" s="10"/>
      <c r="AD132" s="10"/>
    </row>
    <row r="133" spans="2:30" ht="24" x14ac:dyDescent="0.55000000000000004">
      <c r="B133" s="16"/>
      <c r="C133" s="16"/>
      <c r="D133" s="16"/>
      <c r="E133" s="16"/>
      <c r="F133" s="10"/>
      <c r="G133" s="10"/>
      <c r="H133" s="16"/>
      <c r="I133" s="16"/>
      <c r="J133" s="16"/>
      <c r="K133" s="16"/>
      <c r="L133" s="10"/>
      <c r="M133" s="10"/>
      <c r="N133" s="10"/>
      <c r="O133" s="10"/>
      <c r="P133" s="16"/>
      <c r="Q133" s="13">
        <v>30</v>
      </c>
      <c r="R133" s="16" t="s">
        <v>2718</v>
      </c>
      <c r="S133" s="16" t="s">
        <v>574</v>
      </c>
      <c r="T133" s="10" t="s">
        <v>2719</v>
      </c>
      <c r="U133" s="10" t="s">
        <v>151</v>
      </c>
      <c r="V133" s="16" t="s">
        <v>1542</v>
      </c>
      <c r="W133" s="13"/>
      <c r="X133" s="16"/>
      <c r="Y133" s="13"/>
      <c r="Z133" s="13"/>
      <c r="AA133" s="10"/>
      <c r="AB133" s="10"/>
      <c r="AC133" s="10"/>
      <c r="AD133" s="10"/>
    </row>
    <row r="134" spans="2:30" ht="24" x14ac:dyDescent="0.55000000000000004">
      <c r="B134" s="16"/>
      <c r="C134" s="16"/>
      <c r="D134" s="16"/>
      <c r="E134" s="16"/>
      <c r="F134" s="10"/>
      <c r="G134" s="10"/>
      <c r="H134" s="16"/>
      <c r="I134" s="16"/>
      <c r="J134" s="16"/>
      <c r="K134" s="16"/>
      <c r="L134" s="10"/>
      <c r="M134" s="10"/>
      <c r="N134" s="10"/>
      <c r="O134" s="10"/>
      <c r="P134" s="16"/>
      <c r="Q134" s="13">
        <v>31</v>
      </c>
      <c r="R134" s="16" t="s">
        <v>2723</v>
      </c>
      <c r="S134" s="16" t="s">
        <v>574</v>
      </c>
      <c r="T134" s="10" t="s">
        <v>2724</v>
      </c>
      <c r="U134" s="10" t="s">
        <v>2725</v>
      </c>
      <c r="V134" s="16" t="s">
        <v>1542</v>
      </c>
      <c r="W134" s="13"/>
      <c r="X134" s="16"/>
      <c r="Y134" s="13"/>
      <c r="Z134" s="13"/>
      <c r="AA134" s="10"/>
      <c r="AB134" s="10"/>
      <c r="AC134" s="10"/>
      <c r="AD134" s="10"/>
    </row>
    <row r="135" spans="2:30" ht="24" x14ac:dyDescent="0.55000000000000004">
      <c r="B135" s="16"/>
      <c r="C135" s="16"/>
      <c r="D135" s="16"/>
      <c r="E135" s="16"/>
      <c r="F135" s="10"/>
      <c r="G135" s="10"/>
      <c r="H135" s="16"/>
      <c r="I135" s="16"/>
      <c r="J135" s="16"/>
      <c r="K135" s="16"/>
      <c r="L135" s="10"/>
      <c r="M135" s="10"/>
      <c r="N135" s="10"/>
      <c r="O135" s="10"/>
      <c r="P135" s="16"/>
      <c r="Q135" s="13">
        <v>32</v>
      </c>
      <c r="R135" s="16" t="s">
        <v>2732</v>
      </c>
      <c r="S135" s="16" t="s">
        <v>574</v>
      </c>
      <c r="T135" s="10" t="s">
        <v>1928</v>
      </c>
      <c r="U135" s="10" t="s">
        <v>379</v>
      </c>
      <c r="V135" s="16" t="s">
        <v>1542</v>
      </c>
      <c r="W135" s="13"/>
      <c r="X135" s="16"/>
      <c r="Y135" s="13"/>
      <c r="Z135" s="13"/>
      <c r="AA135" s="10"/>
      <c r="AB135" s="10"/>
      <c r="AC135" s="10"/>
      <c r="AD135" s="10"/>
    </row>
    <row r="136" spans="2:30" ht="24" x14ac:dyDescent="0.55000000000000004">
      <c r="B136" s="16"/>
      <c r="C136" s="16"/>
      <c r="D136" s="16"/>
      <c r="E136" s="16"/>
      <c r="F136" s="10"/>
      <c r="G136" s="10"/>
      <c r="H136" s="16"/>
      <c r="I136" s="16"/>
      <c r="J136" s="16"/>
      <c r="K136" s="16"/>
      <c r="L136" s="10"/>
      <c r="M136" s="10"/>
      <c r="N136" s="10"/>
      <c r="O136" s="10"/>
      <c r="P136" s="16"/>
      <c r="Q136" s="13">
        <v>1</v>
      </c>
      <c r="R136" s="16" t="s">
        <v>2339</v>
      </c>
      <c r="S136" s="16" t="s">
        <v>2340</v>
      </c>
      <c r="T136" s="10" t="s">
        <v>2341</v>
      </c>
      <c r="U136" s="10" t="s">
        <v>669</v>
      </c>
      <c r="V136" s="16" t="s">
        <v>1542</v>
      </c>
      <c r="W136" s="13"/>
      <c r="X136" s="16"/>
      <c r="Y136" s="13"/>
      <c r="Z136" s="13"/>
      <c r="AA136" s="10"/>
      <c r="AB136" s="10"/>
      <c r="AC136" s="10"/>
      <c r="AD136" s="10"/>
    </row>
    <row r="137" spans="2:30" ht="24" x14ac:dyDescent="0.55000000000000004">
      <c r="B137" s="16"/>
      <c r="C137" s="16"/>
      <c r="D137" s="16"/>
      <c r="E137" s="16"/>
      <c r="F137" s="10"/>
      <c r="G137" s="10"/>
      <c r="H137" s="16"/>
      <c r="I137" s="16"/>
      <c r="J137" s="16"/>
      <c r="K137" s="16"/>
      <c r="L137" s="10"/>
      <c r="M137" s="10"/>
      <c r="N137" s="10"/>
      <c r="O137" s="10"/>
      <c r="P137" s="16"/>
      <c r="Q137" s="13">
        <v>2</v>
      </c>
      <c r="R137" s="16" t="s">
        <v>2348</v>
      </c>
      <c r="S137" s="16" t="s">
        <v>2340</v>
      </c>
      <c r="T137" s="10" t="s">
        <v>2349</v>
      </c>
      <c r="U137" s="10" t="s">
        <v>2350</v>
      </c>
      <c r="V137" s="16" t="s">
        <v>1542</v>
      </c>
      <c r="W137" s="13"/>
      <c r="X137" s="16"/>
      <c r="Y137" s="13"/>
      <c r="Z137" s="13"/>
      <c r="AA137" s="10"/>
      <c r="AB137" s="10"/>
      <c r="AC137" s="10"/>
      <c r="AD137" s="10"/>
    </row>
    <row r="138" spans="2:30" ht="24" x14ac:dyDescent="0.55000000000000004">
      <c r="B138" s="16"/>
      <c r="C138" s="16"/>
      <c r="D138" s="16"/>
      <c r="E138" s="16"/>
      <c r="F138" s="10"/>
      <c r="G138" s="10"/>
      <c r="H138" s="16"/>
      <c r="I138" s="16"/>
      <c r="J138" s="16"/>
      <c r="K138" s="16"/>
      <c r="L138" s="10"/>
      <c r="M138" s="10"/>
      <c r="N138" s="10"/>
      <c r="O138" s="10"/>
      <c r="P138" s="16"/>
      <c r="Q138" s="13">
        <v>3</v>
      </c>
      <c r="R138" s="16" t="s">
        <v>2375</v>
      </c>
      <c r="S138" s="16" t="s">
        <v>2340</v>
      </c>
      <c r="T138" s="10" t="s">
        <v>2358</v>
      </c>
      <c r="U138" s="10" t="s">
        <v>2376</v>
      </c>
      <c r="V138" s="16" t="s">
        <v>1542</v>
      </c>
      <c r="W138" s="13"/>
      <c r="X138" s="16"/>
      <c r="Y138" s="13"/>
      <c r="Z138" s="13"/>
      <c r="AA138" s="10"/>
      <c r="AB138" s="10"/>
      <c r="AC138" s="10"/>
      <c r="AD138" s="10"/>
    </row>
    <row r="139" spans="2:30" ht="24" x14ac:dyDescent="0.55000000000000004">
      <c r="B139" s="16"/>
      <c r="C139" s="16"/>
      <c r="D139" s="16"/>
      <c r="E139" s="16"/>
      <c r="F139" s="10"/>
      <c r="G139" s="10"/>
      <c r="H139" s="16"/>
      <c r="I139" s="16"/>
      <c r="J139" s="16"/>
      <c r="K139" s="16"/>
      <c r="L139" s="10"/>
      <c r="M139" s="10"/>
      <c r="N139" s="10"/>
      <c r="O139" s="10"/>
      <c r="P139" s="16"/>
      <c r="Q139" s="13">
        <v>4</v>
      </c>
      <c r="R139" s="16" t="s">
        <v>2383</v>
      </c>
      <c r="S139" s="16" t="s">
        <v>2340</v>
      </c>
      <c r="T139" s="10" t="s">
        <v>2384</v>
      </c>
      <c r="U139" s="10" t="s">
        <v>2385</v>
      </c>
      <c r="V139" s="16" t="s">
        <v>1542</v>
      </c>
      <c r="W139" s="13"/>
      <c r="X139" s="16"/>
      <c r="Y139" s="13"/>
      <c r="Z139" s="13"/>
      <c r="AA139" s="10"/>
      <c r="AB139" s="10"/>
      <c r="AC139" s="10"/>
      <c r="AD139" s="10"/>
    </row>
    <row r="140" spans="2:30" ht="24" x14ac:dyDescent="0.55000000000000004">
      <c r="B140" s="16"/>
      <c r="C140" s="16"/>
      <c r="D140" s="16"/>
      <c r="E140" s="16"/>
      <c r="F140" s="10"/>
      <c r="G140" s="10"/>
      <c r="H140" s="16"/>
      <c r="I140" s="16"/>
      <c r="J140" s="16"/>
      <c r="K140" s="16"/>
      <c r="L140" s="10"/>
      <c r="M140" s="10"/>
      <c r="N140" s="10"/>
      <c r="O140" s="10"/>
      <c r="P140" s="16"/>
      <c r="Q140" s="13">
        <v>5</v>
      </c>
      <c r="R140" s="16" t="s">
        <v>2407</v>
      </c>
      <c r="S140" s="16" t="s">
        <v>2340</v>
      </c>
      <c r="T140" s="10" t="s">
        <v>2408</v>
      </c>
      <c r="U140" s="10" t="s">
        <v>337</v>
      </c>
      <c r="V140" s="16" t="s">
        <v>1542</v>
      </c>
      <c r="W140" s="13"/>
      <c r="X140" s="16"/>
      <c r="Y140" s="13"/>
      <c r="Z140" s="13"/>
      <c r="AA140" s="10"/>
      <c r="AB140" s="10"/>
      <c r="AC140" s="10"/>
      <c r="AD140" s="10"/>
    </row>
    <row r="141" spans="2:30" ht="24" x14ac:dyDescent="0.55000000000000004">
      <c r="B141" s="16"/>
      <c r="C141" s="16"/>
      <c r="D141" s="16"/>
      <c r="E141" s="16"/>
      <c r="F141" s="10"/>
      <c r="G141" s="10"/>
      <c r="H141" s="16"/>
      <c r="I141" s="16"/>
      <c r="J141" s="16"/>
      <c r="K141" s="16"/>
      <c r="L141" s="10"/>
      <c r="M141" s="10"/>
      <c r="N141" s="10"/>
      <c r="O141" s="10"/>
      <c r="P141" s="16"/>
      <c r="Q141" s="13">
        <v>6</v>
      </c>
      <c r="R141" s="16" t="s">
        <v>2415</v>
      </c>
      <c r="S141" s="16" t="s">
        <v>2340</v>
      </c>
      <c r="T141" s="10" t="s">
        <v>2416</v>
      </c>
      <c r="U141" s="10" t="s">
        <v>2417</v>
      </c>
      <c r="V141" s="16" t="s">
        <v>1542</v>
      </c>
      <c r="W141" s="13"/>
      <c r="X141" s="16"/>
      <c r="Y141" s="13"/>
      <c r="Z141" s="13"/>
      <c r="AA141" s="10"/>
      <c r="AB141" s="10"/>
      <c r="AC141" s="10"/>
      <c r="AD141" s="10"/>
    </row>
    <row r="142" spans="2:30" ht="24" x14ac:dyDescent="0.55000000000000004">
      <c r="B142" s="16"/>
      <c r="C142" s="16"/>
      <c r="D142" s="16"/>
      <c r="E142" s="16"/>
      <c r="F142" s="10"/>
      <c r="G142" s="10"/>
      <c r="H142" s="16"/>
      <c r="I142" s="16"/>
      <c r="J142" s="16"/>
      <c r="K142" s="16"/>
      <c r="L142" s="10"/>
      <c r="M142" s="10"/>
      <c r="N142" s="10"/>
      <c r="O142" s="10"/>
      <c r="P142" s="16"/>
      <c r="Q142" s="13">
        <v>7</v>
      </c>
      <c r="R142" s="16" t="s">
        <v>2433</v>
      </c>
      <c r="S142" s="16" t="s">
        <v>2340</v>
      </c>
      <c r="T142" s="10" t="s">
        <v>2434</v>
      </c>
      <c r="U142" s="10" t="s">
        <v>716</v>
      </c>
      <c r="V142" s="16" t="s">
        <v>1542</v>
      </c>
      <c r="W142" s="13"/>
      <c r="X142" s="16"/>
      <c r="Y142" s="13"/>
      <c r="Z142" s="13"/>
      <c r="AA142" s="10"/>
      <c r="AB142" s="10"/>
      <c r="AC142" s="10"/>
      <c r="AD142" s="10"/>
    </row>
    <row r="143" spans="2:30" ht="24" x14ac:dyDescent="0.55000000000000004">
      <c r="B143" s="16"/>
      <c r="C143" s="16"/>
      <c r="D143" s="16"/>
      <c r="E143" s="16"/>
      <c r="F143" s="10"/>
      <c r="G143" s="10"/>
      <c r="H143" s="16"/>
      <c r="I143" s="16"/>
      <c r="J143" s="16"/>
      <c r="K143" s="16"/>
      <c r="L143" s="10"/>
      <c r="M143" s="10"/>
      <c r="N143" s="10"/>
      <c r="O143" s="10"/>
      <c r="P143" s="16"/>
      <c r="Q143" s="13">
        <v>8</v>
      </c>
      <c r="R143" s="16" t="s">
        <v>2441</v>
      </c>
      <c r="S143" s="16" t="s">
        <v>2340</v>
      </c>
      <c r="T143" s="10" t="s">
        <v>2442</v>
      </c>
      <c r="U143" s="10" t="s">
        <v>2443</v>
      </c>
      <c r="V143" s="16" t="s">
        <v>1542</v>
      </c>
      <c r="W143" s="13"/>
      <c r="X143" s="16"/>
      <c r="Y143" s="13"/>
      <c r="Z143" s="13"/>
      <c r="AA143" s="10"/>
      <c r="AB143" s="10"/>
      <c r="AC143" s="10"/>
      <c r="AD143" s="10"/>
    </row>
    <row r="144" spans="2:30" ht="24" x14ac:dyDescent="0.55000000000000004">
      <c r="B144" s="16"/>
      <c r="C144" s="16"/>
      <c r="D144" s="16"/>
      <c r="E144" s="16"/>
      <c r="F144" s="10"/>
      <c r="G144" s="10"/>
      <c r="H144" s="16"/>
      <c r="I144" s="16"/>
      <c r="J144" s="16"/>
      <c r="K144" s="16"/>
      <c r="L144" s="10"/>
      <c r="M144" s="10"/>
      <c r="N144" s="10"/>
      <c r="O144" s="10"/>
      <c r="P144" s="16"/>
      <c r="Q144" s="13">
        <v>9</v>
      </c>
      <c r="R144" s="16" t="s">
        <v>2458</v>
      </c>
      <c r="S144" s="16" t="s">
        <v>2340</v>
      </c>
      <c r="T144" s="10" t="s">
        <v>2459</v>
      </c>
      <c r="U144" s="10" t="s">
        <v>2460</v>
      </c>
      <c r="V144" s="16" t="s">
        <v>1542</v>
      </c>
      <c r="W144" s="13"/>
      <c r="X144" s="16"/>
      <c r="Y144" s="13"/>
      <c r="Z144" s="13"/>
      <c r="AA144" s="10"/>
      <c r="AB144" s="10"/>
      <c r="AC144" s="10"/>
      <c r="AD144" s="10"/>
    </row>
    <row r="145" spans="2:30" ht="24" x14ac:dyDescent="0.55000000000000004">
      <c r="B145" s="16"/>
      <c r="C145" s="16"/>
      <c r="D145" s="16"/>
      <c r="E145" s="16"/>
      <c r="F145" s="10"/>
      <c r="G145" s="10"/>
      <c r="H145" s="16"/>
      <c r="I145" s="16"/>
      <c r="J145" s="16"/>
      <c r="K145" s="16"/>
      <c r="L145" s="10"/>
      <c r="M145" s="10"/>
      <c r="N145" s="10"/>
      <c r="O145" s="10"/>
      <c r="P145" s="16"/>
      <c r="Q145" s="13">
        <v>10</v>
      </c>
      <c r="R145" s="16" t="s">
        <v>2472</v>
      </c>
      <c r="S145" s="16" t="s">
        <v>2340</v>
      </c>
      <c r="T145" s="10" t="s">
        <v>2473</v>
      </c>
      <c r="U145" s="10" t="s">
        <v>524</v>
      </c>
      <c r="V145" s="16" t="s">
        <v>1542</v>
      </c>
      <c r="W145" s="13"/>
      <c r="X145" s="16"/>
      <c r="Y145" s="13"/>
      <c r="Z145" s="13"/>
      <c r="AA145" s="10"/>
      <c r="AB145" s="10"/>
      <c r="AC145" s="10"/>
      <c r="AD145" s="10"/>
    </row>
    <row r="146" spans="2:30" ht="24" x14ac:dyDescent="0.55000000000000004">
      <c r="B146" s="16"/>
      <c r="C146" s="16"/>
      <c r="D146" s="16"/>
      <c r="E146" s="16"/>
      <c r="F146" s="10"/>
      <c r="G146" s="10"/>
      <c r="H146" s="16"/>
      <c r="I146" s="16"/>
      <c r="J146" s="16"/>
      <c r="K146" s="16"/>
      <c r="L146" s="10"/>
      <c r="M146" s="10"/>
      <c r="N146" s="10"/>
      <c r="O146" s="10"/>
      <c r="P146" s="16"/>
      <c r="Q146" s="13">
        <v>11</v>
      </c>
      <c r="R146" s="16" t="s">
        <v>2488</v>
      </c>
      <c r="S146" s="16" t="s">
        <v>2340</v>
      </c>
      <c r="T146" s="10" t="s">
        <v>2489</v>
      </c>
      <c r="U146" s="10" t="s">
        <v>2490</v>
      </c>
      <c r="V146" s="16" t="s">
        <v>1542</v>
      </c>
      <c r="W146" s="13"/>
      <c r="X146" s="16"/>
      <c r="Y146" s="13"/>
      <c r="Z146" s="13"/>
      <c r="AA146" s="10"/>
      <c r="AB146" s="10"/>
      <c r="AC146" s="10"/>
      <c r="AD146" s="10"/>
    </row>
    <row r="147" spans="2:30" ht="24" x14ac:dyDescent="0.55000000000000004">
      <c r="B147" s="16"/>
      <c r="C147" s="16"/>
      <c r="D147" s="16"/>
      <c r="E147" s="16"/>
      <c r="F147" s="10"/>
      <c r="G147" s="10"/>
      <c r="H147" s="16"/>
      <c r="I147" s="16"/>
      <c r="J147" s="16"/>
      <c r="K147" s="16"/>
      <c r="L147" s="10"/>
      <c r="M147" s="10"/>
      <c r="N147" s="10"/>
      <c r="O147" s="10"/>
      <c r="P147" s="16"/>
      <c r="Q147" s="13">
        <v>12</v>
      </c>
      <c r="R147" s="16" t="s">
        <v>2500</v>
      </c>
      <c r="S147" s="16" t="s">
        <v>2340</v>
      </c>
      <c r="T147" s="10" t="s">
        <v>2501</v>
      </c>
      <c r="U147" s="10" t="s">
        <v>198</v>
      </c>
      <c r="V147" s="16" t="s">
        <v>1542</v>
      </c>
      <c r="W147" s="13"/>
      <c r="X147" s="16"/>
      <c r="Y147" s="13"/>
      <c r="Z147" s="13"/>
      <c r="AA147" s="10"/>
      <c r="AB147" s="10"/>
      <c r="AC147" s="10"/>
      <c r="AD147" s="10"/>
    </row>
    <row r="148" spans="2:30" ht="24" x14ac:dyDescent="0.55000000000000004">
      <c r="B148" s="16"/>
      <c r="C148" s="16"/>
      <c r="D148" s="16"/>
      <c r="E148" s="16"/>
      <c r="F148" s="10"/>
      <c r="G148" s="10"/>
      <c r="H148" s="16"/>
      <c r="I148" s="16"/>
      <c r="J148" s="16"/>
      <c r="K148" s="16"/>
      <c r="L148" s="10"/>
      <c r="M148" s="10"/>
      <c r="N148" s="10"/>
      <c r="O148" s="10"/>
      <c r="P148" s="16"/>
      <c r="Q148" s="13">
        <v>13</v>
      </c>
      <c r="R148" s="16" t="s">
        <v>2515</v>
      </c>
      <c r="S148" s="16" t="s">
        <v>2340</v>
      </c>
      <c r="T148" s="10" t="s">
        <v>2516</v>
      </c>
      <c r="U148" s="10" t="s">
        <v>2517</v>
      </c>
      <c r="V148" s="16" t="s">
        <v>1542</v>
      </c>
      <c r="W148" s="13"/>
      <c r="X148" s="16"/>
      <c r="Y148" s="13"/>
      <c r="Z148" s="13"/>
      <c r="AA148" s="10"/>
      <c r="AB148" s="10"/>
      <c r="AC148" s="10"/>
      <c r="AD148" s="10"/>
    </row>
    <row r="149" spans="2:30" ht="24" x14ac:dyDescent="0.55000000000000004">
      <c r="B149" s="16"/>
      <c r="C149" s="16"/>
      <c r="D149" s="16"/>
      <c r="E149" s="16"/>
      <c r="F149" s="10"/>
      <c r="G149" s="10"/>
      <c r="H149" s="16"/>
      <c r="I149" s="16"/>
      <c r="J149" s="16"/>
      <c r="K149" s="16"/>
      <c r="L149" s="10"/>
      <c r="M149" s="10"/>
      <c r="N149" s="10"/>
      <c r="O149" s="10"/>
      <c r="P149" s="16"/>
      <c r="Q149" s="13">
        <v>14</v>
      </c>
      <c r="R149" s="16" t="s">
        <v>2528</v>
      </c>
      <c r="S149" s="16" t="s">
        <v>2340</v>
      </c>
      <c r="T149" s="10" t="s">
        <v>2529</v>
      </c>
      <c r="U149" s="10" t="s">
        <v>257</v>
      </c>
      <c r="V149" s="16" t="s">
        <v>1542</v>
      </c>
      <c r="W149" s="13"/>
      <c r="X149" s="16"/>
      <c r="Y149" s="13"/>
      <c r="Z149" s="13"/>
      <c r="AA149" s="10"/>
      <c r="AB149" s="10"/>
      <c r="AC149" s="10"/>
      <c r="AD149" s="10"/>
    </row>
    <row r="150" spans="2:30" ht="24" x14ac:dyDescent="0.55000000000000004">
      <c r="B150" s="16"/>
      <c r="C150" s="16"/>
      <c r="D150" s="16"/>
      <c r="E150" s="16"/>
      <c r="F150" s="10"/>
      <c r="G150" s="10"/>
      <c r="H150" s="16"/>
      <c r="I150" s="16"/>
      <c r="J150" s="16"/>
      <c r="K150" s="16"/>
      <c r="L150" s="10"/>
      <c r="M150" s="10"/>
      <c r="N150" s="10"/>
      <c r="O150" s="10"/>
      <c r="P150" s="16"/>
      <c r="Q150" s="13">
        <v>15</v>
      </c>
      <c r="R150" s="16" t="s">
        <v>2543</v>
      </c>
      <c r="S150" s="16" t="s">
        <v>2340</v>
      </c>
      <c r="T150" s="10" t="s">
        <v>2544</v>
      </c>
      <c r="U150" s="10" t="s">
        <v>511</v>
      </c>
      <c r="V150" s="16" t="s">
        <v>1542</v>
      </c>
      <c r="W150" s="13"/>
      <c r="X150" s="16"/>
      <c r="Y150" s="13"/>
      <c r="Z150" s="13"/>
      <c r="AA150" s="10"/>
      <c r="AB150" s="10"/>
      <c r="AC150" s="10"/>
      <c r="AD150" s="10"/>
    </row>
    <row r="151" spans="2:30" ht="24" x14ac:dyDescent="0.55000000000000004">
      <c r="B151" s="16"/>
      <c r="C151" s="16"/>
      <c r="D151" s="16"/>
      <c r="E151" s="16"/>
      <c r="F151" s="10"/>
      <c r="G151" s="10"/>
      <c r="H151" s="16"/>
      <c r="I151" s="16"/>
      <c r="J151" s="16"/>
      <c r="K151" s="16"/>
      <c r="L151" s="10"/>
      <c r="M151" s="10"/>
      <c r="N151" s="10"/>
      <c r="O151" s="10"/>
      <c r="P151" s="16"/>
      <c r="Q151" s="13">
        <v>16</v>
      </c>
      <c r="R151" s="16" t="s">
        <v>2559</v>
      </c>
      <c r="S151" s="16" t="s">
        <v>2340</v>
      </c>
      <c r="T151" s="10" t="s">
        <v>1705</v>
      </c>
      <c r="U151" s="10" t="s">
        <v>2560</v>
      </c>
      <c r="V151" s="16" t="s">
        <v>1542</v>
      </c>
      <c r="W151" s="13"/>
      <c r="X151" s="16"/>
      <c r="Y151" s="13"/>
      <c r="Z151" s="13"/>
      <c r="AA151" s="10"/>
      <c r="AB151" s="10"/>
      <c r="AC151" s="10"/>
      <c r="AD151" s="10"/>
    </row>
    <row r="152" spans="2:30" ht="24" x14ac:dyDescent="0.55000000000000004">
      <c r="B152" s="16"/>
      <c r="C152" s="16"/>
      <c r="D152" s="16"/>
      <c r="E152" s="16"/>
      <c r="F152" s="10"/>
      <c r="G152" s="10"/>
      <c r="H152" s="16"/>
      <c r="I152" s="16"/>
      <c r="J152" s="16"/>
      <c r="K152" s="16"/>
      <c r="L152" s="10"/>
      <c r="M152" s="10"/>
      <c r="N152" s="10"/>
      <c r="O152" s="10"/>
      <c r="P152" s="16"/>
      <c r="Q152" s="13">
        <v>17</v>
      </c>
      <c r="R152" s="16" t="s">
        <v>2575</v>
      </c>
      <c r="S152" s="16" t="s">
        <v>2340</v>
      </c>
      <c r="T152" s="10" t="s">
        <v>2576</v>
      </c>
      <c r="U152" s="10" t="s">
        <v>2577</v>
      </c>
      <c r="V152" s="16" t="s">
        <v>1542</v>
      </c>
      <c r="W152" s="13"/>
      <c r="X152" s="16"/>
      <c r="Y152" s="13"/>
      <c r="Z152" s="13"/>
      <c r="AA152" s="10"/>
      <c r="AB152" s="10"/>
      <c r="AC152" s="10"/>
      <c r="AD152" s="10"/>
    </row>
    <row r="153" spans="2:30" ht="24" x14ac:dyDescent="0.55000000000000004">
      <c r="B153" s="16"/>
      <c r="C153" s="16"/>
      <c r="D153" s="16"/>
      <c r="E153" s="16"/>
      <c r="F153" s="10"/>
      <c r="G153" s="10"/>
      <c r="H153" s="16"/>
      <c r="I153" s="16"/>
      <c r="J153" s="16"/>
      <c r="K153" s="16"/>
      <c r="L153" s="10"/>
      <c r="M153" s="10"/>
      <c r="N153" s="10"/>
      <c r="O153" s="10"/>
      <c r="P153" s="16"/>
      <c r="Q153" s="13">
        <v>18</v>
      </c>
      <c r="R153" s="16" t="s">
        <v>2585</v>
      </c>
      <c r="S153" s="16" t="s">
        <v>2340</v>
      </c>
      <c r="T153" s="10" t="s">
        <v>2586</v>
      </c>
      <c r="U153" s="10" t="s">
        <v>2587</v>
      </c>
      <c r="V153" s="16" t="s">
        <v>1542</v>
      </c>
      <c r="W153" s="13"/>
      <c r="X153" s="16"/>
      <c r="Y153" s="13"/>
      <c r="Z153" s="13"/>
      <c r="AA153" s="10"/>
      <c r="AB153" s="10"/>
      <c r="AC153" s="10"/>
      <c r="AD153" s="10"/>
    </row>
    <row r="154" spans="2:30" ht="24" x14ac:dyDescent="0.55000000000000004">
      <c r="B154" s="16"/>
      <c r="C154" s="16"/>
      <c r="D154" s="16"/>
      <c r="E154" s="16"/>
      <c r="F154" s="10"/>
      <c r="G154" s="10"/>
      <c r="H154" s="16"/>
      <c r="I154" s="16"/>
      <c r="J154" s="16"/>
      <c r="K154" s="16"/>
      <c r="L154" s="10"/>
      <c r="M154" s="10"/>
      <c r="N154" s="10"/>
      <c r="O154" s="10"/>
      <c r="P154" s="16"/>
      <c r="Q154" s="13">
        <v>19</v>
      </c>
      <c r="R154" s="16" t="s">
        <v>2606</v>
      </c>
      <c r="S154" s="16" t="s">
        <v>2340</v>
      </c>
      <c r="T154" s="10" t="s">
        <v>204</v>
      </c>
      <c r="U154" s="10" t="s">
        <v>2607</v>
      </c>
      <c r="V154" s="16" t="s">
        <v>1542</v>
      </c>
      <c r="W154" s="13"/>
      <c r="X154" s="16"/>
      <c r="Y154" s="13"/>
      <c r="Z154" s="13"/>
      <c r="AA154" s="10"/>
      <c r="AB154" s="10"/>
      <c r="AC154" s="10"/>
      <c r="AD154" s="10"/>
    </row>
    <row r="155" spans="2:30" ht="24" x14ac:dyDescent="0.55000000000000004">
      <c r="B155" s="16"/>
      <c r="C155" s="16"/>
      <c r="D155" s="16"/>
      <c r="E155" s="16"/>
      <c r="F155" s="10"/>
      <c r="G155" s="10"/>
      <c r="H155" s="16"/>
      <c r="I155" s="16"/>
      <c r="J155" s="16"/>
      <c r="K155" s="16"/>
      <c r="L155" s="10"/>
      <c r="M155" s="10"/>
      <c r="N155" s="10"/>
      <c r="O155" s="10"/>
      <c r="P155" s="16"/>
      <c r="Q155" s="13">
        <v>20</v>
      </c>
      <c r="R155" s="16" t="s">
        <v>2608</v>
      </c>
      <c r="S155" s="16" t="s">
        <v>2340</v>
      </c>
      <c r="T155" s="10" t="s">
        <v>2609</v>
      </c>
      <c r="U155" s="10" t="s">
        <v>241</v>
      </c>
      <c r="V155" s="16" t="s">
        <v>1542</v>
      </c>
      <c r="W155" s="13"/>
      <c r="X155" s="16"/>
      <c r="Y155" s="13"/>
      <c r="Z155" s="13"/>
      <c r="AA155" s="10"/>
      <c r="AB155" s="10"/>
      <c r="AC155" s="10"/>
      <c r="AD155" s="10"/>
    </row>
    <row r="156" spans="2:30" ht="24" x14ac:dyDescent="0.55000000000000004">
      <c r="B156" s="16"/>
      <c r="C156" s="16"/>
      <c r="D156" s="16"/>
      <c r="E156" s="16"/>
      <c r="F156" s="10"/>
      <c r="G156" s="10"/>
      <c r="H156" s="16"/>
      <c r="I156" s="16"/>
      <c r="J156" s="16"/>
      <c r="K156" s="16"/>
      <c r="L156" s="10"/>
      <c r="M156" s="10"/>
      <c r="N156" s="10"/>
      <c r="O156" s="10"/>
      <c r="P156" s="16"/>
      <c r="Q156" s="13">
        <v>21</v>
      </c>
      <c r="R156" s="16" t="s">
        <v>2629</v>
      </c>
      <c r="S156" s="16" t="s">
        <v>2340</v>
      </c>
      <c r="T156" s="10" t="s">
        <v>230</v>
      </c>
      <c r="U156" s="10" t="s">
        <v>2630</v>
      </c>
      <c r="V156" s="16" t="s">
        <v>1542</v>
      </c>
      <c r="W156" s="13"/>
      <c r="X156" s="16"/>
      <c r="Y156" s="13"/>
      <c r="Z156" s="13"/>
      <c r="AA156" s="10"/>
      <c r="AB156" s="10"/>
      <c r="AC156" s="10"/>
      <c r="AD156" s="10"/>
    </row>
    <row r="157" spans="2:30" ht="24" x14ac:dyDescent="0.55000000000000004">
      <c r="B157" s="16"/>
      <c r="C157" s="16"/>
      <c r="D157" s="16"/>
      <c r="E157" s="16"/>
      <c r="F157" s="10"/>
      <c r="G157" s="10"/>
      <c r="H157" s="16"/>
      <c r="I157" s="16"/>
      <c r="J157" s="16"/>
      <c r="K157" s="16"/>
      <c r="L157" s="10"/>
      <c r="M157" s="10"/>
      <c r="N157" s="10"/>
      <c r="O157" s="10"/>
      <c r="P157" s="16"/>
      <c r="Q157" s="13">
        <v>22</v>
      </c>
      <c r="R157" s="16" t="s">
        <v>2635</v>
      </c>
      <c r="S157" s="16" t="s">
        <v>2340</v>
      </c>
      <c r="T157" s="10" t="s">
        <v>2636</v>
      </c>
      <c r="U157" s="10" t="s">
        <v>286</v>
      </c>
      <c r="V157" s="16" t="s">
        <v>1542</v>
      </c>
      <c r="W157" s="13"/>
      <c r="X157" s="16"/>
      <c r="Y157" s="13"/>
      <c r="Z157" s="13"/>
      <c r="AA157" s="10"/>
      <c r="AB157" s="10"/>
      <c r="AC157" s="10"/>
      <c r="AD157" s="10"/>
    </row>
    <row r="158" spans="2:30" ht="24" x14ac:dyDescent="0.55000000000000004">
      <c r="B158" s="16"/>
      <c r="C158" s="16"/>
      <c r="D158" s="16"/>
      <c r="E158" s="16"/>
      <c r="F158" s="10"/>
      <c r="G158" s="10"/>
      <c r="H158" s="16"/>
      <c r="I158" s="16"/>
      <c r="J158" s="16"/>
      <c r="K158" s="16"/>
      <c r="L158" s="10"/>
      <c r="M158" s="10"/>
      <c r="N158" s="10"/>
      <c r="O158" s="10"/>
      <c r="P158" s="16"/>
      <c r="Q158" s="13">
        <v>23</v>
      </c>
      <c r="R158" s="16" t="s">
        <v>2652</v>
      </c>
      <c r="S158" s="16" t="s">
        <v>2340</v>
      </c>
      <c r="T158" s="10" t="s">
        <v>2653</v>
      </c>
      <c r="U158" s="10" t="s">
        <v>159</v>
      </c>
      <c r="V158" s="16" t="s">
        <v>1542</v>
      </c>
      <c r="W158" s="13"/>
      <c r="X158" s="16"/>
      <c r="Y158" s="13"/>
      <c r="Z158" s="13"/>
      <c r="AA158" s="10"/>
      <c r="AB158" s="10"/>
      <c r="AC158" s="10"/>
      <c r="AD158" s="10"/>
    </row>
    <row r="159" spans="2:30" ht="24" x14ac:dyDescent="0.55000000000000004">
      <c r="B159" s="16"/>
      <c r="C159" s="16"/>
      <c r="D159" s="16"/>
      <c r="E159" s="16"/>
      <c r="F159" s="10"/>
      <c r="G159" s="10"/>
      <c r="H159" s="16"/>
      <c r="I159" s="16"/>
      <c r="J159" s="16"/>
      <c r="K159" s="16"/>
      <c r="L159" s="10"/>
      <c r="M159" s="10"/>
      <c r="N159" s="10"/>
      <c r="O159" s="10"/>
      <c r="P159" s="16"/>
      <c r="Q159" s="13">
        <v>24</v>
      </c>
      <c r="R159" s="16" t="s">
        <v>2661</v>
      </c>
      <c r="S159" s="16" t="s">
        <v>2340</v>
      </c>
      <c r="T159" s="10" t="s">
        <v>2662</v>
      </c>
      <c r="U159" s="10" t="s">
        <v>2663</v>
      </c>
      <c r="V159" s="16" t="s">
        <v>1542</v>
      </c>
      <c r="W159" s="13"/>
      <c r="X159" s="16"/>
      <c r="Y159" s="13"/>
      <c r="Z159" s="13"/>
      <c r="AA159" s="10"/>
      <c r="AB159" s="10"/>
      <c r="AC159" s="10"/>
      <c r="AD159" s="10"/>
    </row>
    <row r="160" spans="2:30" ht="24" x14ac:dyDescent="0.55000000000000004">
      <c r="B160" s="16"/>
      <c r="C160" s="16"/>
      <c r="D160" s="16"/>
      <c r="E160" s="16"/>
      <c r="F160" s="10"/>
      <c r="G160" s="10"/>
      <c r="H160" s="16"/>
      <c r="I160" s="16"/>
      <c r="J160" s="16"/>
      <c r="K160" s="16"/>
      <c r="L160" s="10"/>
      <c r="M160" s="10"/>
      <c r="N160" s="10"/>
      <c r="O160" s="10"/>
      <c r="P160" s="16"/>
      <c r="Q160" s="13">
        <v>25</v>
      </c>
      <c r="R160" s="16" t="s">
        <v>2669</v>
      </c>
      <c r="S160" s="16" t="s">
        <v>2340</v>
      </c>
      <c r="T160" s="10" t="s">
        <v>2670</v>
      </c>
      <c r="U160" s="10" t="s">
        <v>1991</v>
      </c>
      <c r="V160" s="16" t="s">
        <v>1542</v>
      </c>
      <c r="W160" s="13"/>
      <c r="X160" s="16"/>
      <c r="Y160" s="13"/>
      <c r="Z160" s="13"/>
      <c r="AA160" s="10"/>
      <c r="AB160" s="10"/>
      <c r="AC160" s="10"/>
      <c r="AD160" s="10"/>
    </row>
    <row r="161" spans="2:30" ht="24" x14ac:dyDescent="0.55000000000000004">
      <c r="B161" s="16"/>
      <c r="C161" s="16"/>
      <c r="D161" s="16"/>
      <c r="E161" s="16"/>
      <c r="F161" s="10"/>
      <c r="G161" s="10"/>
      <c r="H161" s="16"/>
      <c r="I161" s="16"/>
      <c r="J161" s="16"/>
      <c r="K161" s="16"/>
      <c r="L161" s="10"/>
      <c r="M161" s="10"/>
      <c r="N161" s="10"/>
      <c r="O161" s="10"/>
      <c r="P161" s="16"/>
      <c r="Q161" s="13">
        <v>26</v>
      </c>
      <c r="R161" s="16" t="s">
        <v>2677</v>
      </c>
      <c r="S161" s="16" t="s">
        <v>2340</v>
      </c>
      <c r="T161" s="10" t="s">
        <v>2678</v>
      </c>
      <c r="U161" s="10" t="s">
        <v>2679</v>
      </c>
      <c r="V161" s="16" t="s">
        <v>1542</v>
      </c>
      <c r="W161" s="13"/>
      <c r="X161" s="16"/>
      <c r="Y161" s="13"/>
      <c r="Z161" s="13"/>
      <c r="AA161" s="10"/>
      <c r="AB161" s="10"/>
      <c r="AC161" s="10"/>
      <c r="AD161" s="10"/>
    </row>
    <row r="162" spans="2:30" ht="24" x14ac:dyDescent="0.55000000000000004">
      <c r="B162" s="16"/>
      <c r="C162" s="16"/>
      <c r="D162" s="16"/>
      <c r="E162" s="16"/>
      <c r="F162" s="10"/>
      <c r="G162" s="10"/>
      <c r="H162" s="16"/>
      <c r="I162" s="16"/>
      <c r="J162" s="16"/>
      <c r="K162" s="16"/>
      <c r="L162" s="10"/>
      <c r="M162" s="10"/>
      <c r="N162" s="10"/>
      <c r="O162" s="10"/>
      <c r="P162" s="16"/>
      <c r="Q162" s="13">
        <v>27</v>
      </c>
      <c r="R162" s="16" t="s">
        <v>2691</v>
      </c>
      <c r="S162" s="16" t="s">
        <v>2340</v>
      </c>
      <c r="T162" s="10" t="s">
        <v>2692</v>
      </c>
      <c r="U162" s="10" t="s">
        <v>2693</v>
      </c>
      <c r="V162" s="16" t="s">
        <v>1542</v>
      </c>
      <c r="W162" s="13"/>
      <c r="X162" s="16"/>
      <c r="Y162" s="13"/>
      <c r="Z162" s="13"/>
      <c r="AA162" s="10"/>
      <c r="AB162" s="10"/>
      <c r="AC162" s="10"/>
      <c r="AD162" s="10"/>
    </row>
    <row r="163" spans="2:30" ht="24" x14ac:dyDescent="0.55000000000000004">
      <c r="B163" s="16"/>
      <c r="C163" s="16"/>
      <c r="D163" s="16"/>
      <c r="E163" s="16"/>
      <c r="F163" s="10"/>
      <c r="G163" s="10"/>
      <c r="H163" s="16"/>
      <c r="I163" s="16"/>
      <c r="J163" s="16"/>
      <c r="K163" s="16"/>
      <c r="L163" s="10"/>
      <c r="M163" s="10"/>
      <c r="N163" s="10"/>
      <c r="O163" s="10"/>
      <c r="P163" s="16"/>
      <c r="Q163" s="13">
        <v>28</v>
      </c>
      <c r="R163" s="16" t="s">
        <v>2698</v>
      </c>
      <c r="S163" s="16" t="s">
        <v>2340</v>
      </c>
      <c r="T163" s="10" t="s">
        <v>2699</v>
      </c>
      <c r="U163" s="10" t="s">
        <v>2700</v>
      </c>
      <c r="V163" s="16" t="s">
        <v>1542</v>
      </c>
      <c r="W163" s="13"/>
      <c r="X163" s="16"/>
      <c r="Y163" s="13"/>
      <c r="Z163" s="13"/>
      <c r="AA163" s="10"/>
      <c r="AB163" s="10"/>
      <c r="AC163" s="10"/>
      <c r="AD163" s="10"/>
    </row>
    <row r="164" spans="2:30" ht="24" x14ac:dyDescent="0.55000000000000004">
      <c r="B164" s="16"/>
      <c r="C164" s="16"/>
      <c r="D164" s="16"/>
      <c r="E164" s="16"/>
      <c r="F164" s="10"/>
      <c r="G164" s="10"/>
      <c r="H164" s="16"/>
      <c r="I164" s="16"/>
      <c r="J164" s="16"/>
      <c r="K164" s="16"/>
      <c r="L164" s="10"/>
      <c r="M164" s="10"/>
      <c r="N164" s="10"/>
      <c r="O164" s="10"/>
      <c r="P164" s="16"/>
      <c r="Q164" s="13">
        <v>29</v>
      </c>
      <c r="R164" s="16" t="s">
        <v>2715</v>
      </c>
      <c r="S164" s="16" t="s">
        <v>2340</v>
      </c>
      <c r="T164" s="10" t="s">
        <v>2716</v>
      </c>
      <c r="U164" s="10" t="s">
        <v>2717</v>
      </c>
      <c r="V164" s="16" t="s">
        <v>1542</v>
      </c>
      <c r="W164" s="13"/>
      <c r="X164" s="16"/>
      <c r="Y164" s="13"/>
      <c r="Z164" s="13"/>
      <c r="AA164" s="10"/>
      <c r="AB164" s="10"/>
      <c r="AC164" s="10"/>
      <c r="AD164" s="10"/>
    </row>
    <row r="165" spans="2:30" ht="24" x14ac:dyDescent="0.55000000000000004">
      <c r="B165" s="16"/>
      <c r="C165" s="16"/>
      <c r="D165" s="16"/>
      <c r="E165" s="16"/>
      <c r="F165" s="10"/>
      <c r="G165" s="10"/>
      <c r="H165" s="16"/>
      <c r="I165" s="16"/>
      <c r="J165" s="16"/>
      <c r="K165" s="16"/>
      <c r="L165" s="10"/>
      <c r="M165" s="10"/>
      <c r="N165" s="10"/>
      <c r="O165" s="10"/>
      <c r="P165" s="16"/>
      <c r="Q165" s="13">
        <v>1</v>
      </c>
      <c r="R165" s="16" t="s">
        <v>2343</v>
      </c>
      <c r="S165" s="16" t="s">
        <v>2344</v>
      </c>
      <c r="T165" s="10" t="s">
        <v>2345</v>
      </c>
      <c r="U165" s="10" t="s">
        <v>156</v>
      </c>
      <c r="V165" s="16" t="s">
        <v>1542</v>
      </c>
      <c r="W165" s="13"/>
      <c r="X165" s="16"/>
      <c r="Y165" s="13"/>
      <c r="Z165" s="13"/>
      <c r="AA165" s="10"/>
      <c r="AB165" s="10"/>
      <c r="AC165" s="10"/>
      <c r="AD165" s="10"/>
    </row>
    <row r="166" spans="2:30" ht="24" x14ac:dyDescent="0.55000000000000004">
      <c r="B166" s="16"/>
      <c r="C166" s="16"/>
      <c r="D166" s="16"/>
      <c r="E166" s="16"/>
      <c r="F166" s="10"/>
      <c r="G166" s="10"/>
      <c r="H166" s="16"/>
      <c r="I166" s="16"/>
      <c r="J166" s="16"/>
      <c r="K166" s="16"/>
      <c r="L166" s="10"/>
      <c r="M166" s="10"/>
      <c r="N166" s="10"/>
      <c r="O166" s="10"/>
      <c r="P166" s="16"/>
      <c r="Q166" s="13">
        <v>2</v>
      </c>
      <c r="R166" s="16" t="s">
        <v>2360</v>
      </c>
      <c r="S166" s="16" t="s">
        <v>2344</v>
      </c>
      <c r="T166" s="10" t="s">
        <v>2361</v>
      </c>
      <c r="U166" s="10" t="s">
        <v>201</v>
      </c>
      <c r="V166" s="16" t="s">
        <v>1542</v>
      </c>
      <c r="W166" s="13"/>
      <c r="X166" s="16"/>
      <c r="Y166" s="13"/>
      <c r="Z166" s="13"/>
      <c r="AA166" s="10"/>
      <c r="AB166" s="10"/>
      <c r="AC166" s="10"/>
      <c r="AD166" s="10"/>
    </row>
    <row r="167" spans="2:30" ht="24" x14ac:dyDescent="0.55000000000000004">
      <c r="B167" s="16"/>
      <c r="C167" s="16"/>
      <c r="D167" s="16"/>
      <c r="E167" s="16"/>
      <c r="F167" s="10"/>
      <c r="G167" s="10"/>
      <c r="H167" s="16"/>
      <c r="I167" s="16"/>
      <c r="J167" s="16"/>
      <c r="K167" s="16"/>
      <c r="L167" s="10"/>
      <c r="M167" s="10"/>
      <c r="N167" s="10"/>
      <c r="O167" s="10"/>
      <c r="P167" s="16"/>
      <c r="Q167" s="13">
        <v>3</v>
      </c>
      <c r="R167" s="16" t="s">
        <v>2367</v>
      </c>
      <c r="S167" s="16" t="s">
        <v>2344</v>
      </c>
      <c r="T167" s="10" t="s">
        <v>2361</v>
      </c>
      <c r="U167" s="10" t="s">
        <v>2368</v>
      </c>
      <c r="V167" s="16" t="s">
        <v>1542</v>
      </c>
      <c r="W167" s="13"/>
      <c r="X167" s="16"/>
      <c r="Y167" s="13"/>
      <c r="Z167" s="13"/>
      <c r="AA167" s="10"/>
      <c r="AB167" s="10"/>
      <c r="AC167" s="10"/>
      <c r="AD167" s="10"/>
    </row>
    <row r="168" spans="2:30" ht="24" x14ac:dyDescent="0.55000000000000004">
      <c r="B168" s="16"/>
      <c r="C168" s="16"/>
      <c r="D168" s="16"/>
      <c r="E168" s="16"/>
      <c r="F168" s="10"/>
      <c r="G168" s="10"/>
      <c r="H168" s="16"/>
      <c r="I168" s="16"/>
      <c r="J168" s="16"/>
      <c r="K168" s="16"/>
      <c r="L168" s="10"/>
      <c r="M168" s="10"/>
      <c r="N168" s="10"/>
      <c r="O168" s="10"/>
      <c r="P168" s="16"/>
      <c r="Q168" s="13">
        <v>4</v>
      </c>
      <c r="R168" s="16" t="s">
        <v>2393</v>
      </c>
      <c r="S168" s="16" t="s">
        <v>2344</v>
      </c>
      <c r="T168" s="10" t="s">
        <v>2394</v>
      </c>
      <c r="U168" s="10" t="s">
        <v>2395</v>
      </c>
      <c r="V168" s="16" t="s">
        <v>1542</v>
      </c>
      <c r="W168" s="13"/>
      <c r="X168" s="16"/>
      <c r="Y168" s="13"/>
      <c r="Z168" s="13"/>
      <c r="AA168" s="10"/>
      <c r="AB168" s="10"/>
      <c r="AC168" s="10"/>
      <c r="AD168" s="10"/>
    </row>
    <row r="169" spans="2:30" ht="24" x14ac:dyDescent="0.55000000000000004">
      <c r="B169" s="16"/>
      <c r="C169" s="16"/>
      <c r="D169" s="16"/>
      <c r="E169" s="16"/>
      <c r="F169" s="10"/>
      <c r="G169" s="10"/>
      <c r="H169" s="16"/>
      <c r="I169" s="16"/>
      <c r="J169" s="16"/>
      <c r="K169" s="16"/>
      <c r="L169" s="10"/>
      <c r="M169" s="10"/>
      <c r="N169" s="10"/>
      <c r="O169" s="10"/>
      <c r="P169" s="16"/>
      <c r="Q169" s="13">
        <v>5</v>
      </c>
      <c r="R169" s="16" t="s">
        <v>2409</v>
      </c>
      <c r="S169" s="16" t="s">
        <v>2344</v>
      </c>
      <c r="T169" s="10" t="s">
        <v>2410</v>
      </c>
      <c r="U169" s="10" t="s">
        <v>312</v>
      </c>
      <c r="V169" s="16" t="s">
        <v>1542</v>
      </c>
      <c r="W169" s="13"/>
      <c r="X169" s="16"/>
      <c r="Y169" s="13"/>
      <c r="Z169" s="13"/>
      <c r="AA169" s="10"/>
      <c r="AB169" s="10"/>
      <c r="AC169" s="10"/>
      <c r="AD169" s="10"/>
    </row>
    <row r="170" spans="2:30" ht="24" x14ac:dyDescent="0.55000000000000004">
      <c r="B170" s="16"/>
      <c r="C170" s="16"/>
      <c r="D170" s="16"/>
      <c r="E170" s="16"/>
      <c r="F170" s="10"/>
      <c r="G170" s="10"/>
      <c r="H170" s="16"/>
      <c r="I170" s="16"/>
      <c r="J170" s="16"/>
      <c r="K170" s="16"/>
      <c r="L170" s="10"/>
      <c r="M170" s="10"/>
      <c r="N170" s="10"/>
      <c r="O170" s="10"/>
      <c r="P170" s="16"/>
      <c r="Q170" s="13">
        <v>1</v>
      </c>
      <c r="R170" s="16" t="s">
        <v>1568</v>
      </c>
      <c r="S170" s="16" t="s">
        <v>575</v>
      </c>
      <c r="T170" s="10" t="s">
        <v>1569</v>
      </c>
      <c r="U170" s="10" t="s">
        <v>1570</v>
      </c>
      <c r="V170" s="16" t="s">
        <v>1543</v>
      </c>
      <c r="W170" s="13"/>
      <c r="X170" s="16"/>
      <c r="Y170" s="13"/>
      <c r="Z170" s="13"/>
      <c r="AA170" s="10"/>
      <c r="AB170" s="10"/>
      <c r="AC170" s="10"/>
      <c r="AD170" s="10"/>
    </row>
    <row r="171" spans="2:30" ht="24" x14ac:dyDescent="0.55000000000000004">
      <c r="B171" s="16"/>
      <c r="C171" s="16"/>
      <c r="D171" s="16"/>
      <c r="E171" s="16"/>
      <c r="F171" s="10"/>
      <c r="G171" s="10"/>
      <c r="H171" s="16"/>
      <c r="I171" s="16"/>
      <c r="J171" s="16"/>
      <c r="K171" s="16"/>
      <c r="L171" s="10"/>
      <c r="M171" s="10"/>
      <c r="N171" s="10"/>
      <c r="O171" s="10"/>
      <c r="P171" s="16"/>
      <c r="Q171" s="13">
        <v>2</v>
      </c>
      <c r="R171" s="16" t="s">
        <v>1571</v>
      </c>
      <c r="S171" s="16" t="s">
        <v>575</v>
      </c>
      <c r="T171" s="10" t="s">
        <v>699</v>
      </c>
      <c r="U171" s="10" t="s">
        <v>1572</v>
      </c>
      <c r="V171" s="16" t="s">
        <v>1543</v>
      </c>
      <c r="W171" s="13"/>
      <c r="X171" s="16"/>
      <c r="Y171" s="13"/>
      <c r="Z171" s="13"/>
      <c r="AA171" s="10"/>
      <c r="AB171" s="10"/>
      <c r="AC171" s="10"/>
      <c r="AD171" s="10"/>
    </row>
    <row r="172" spans="2:30" ht="24" x14ac:dyDescent="0.55000000000000004">
      <c r="B172" s="16"/>
      <c r="C172" s="16"/>
      <c r="D172" s="16"/>
      <c r="E172" s="16"/>
      <c r="F172" s="10"/>
      <c r="G172" s="10"/>
      <c r="H172" s="16"/>
      <c r="I172" s="16"/>
      <c r="J172" s="16"/>
      <c r="K172" s="16"/>
      <c r="L172" s="10"/>
      <c r="M172" s="10"/>
      <c r="N172" s="10"/>
      <c r="O172" s="10"/>
      <c r="P172" s="16"/>
      <c r="Q172" s="13">
        <v>3</v>
      </c>
      <c r="R172" s="16" t="s">
        <v>1592</v>
      </c>
      <c r="S172" s="16" t="s">
        <v>575</v>
      </c>
      <c r="T172" s="10" t="s">
        <v>328</v>
      </c>
      <c r="U172" s="10" t="s">
        <v>1593</v>
      </c>
      <c r="V172" s="16" t="s">
        <v>1543</v>
      </c>
      <c r="W172" s="13"/>
      <c r="X172" s="16"/>
      <c r="Y172" s="13"/>
      <c r="Z172" s="13"/>
      <c r="AA172" s="10"/>
      <c r="AB172" s="10"/>
      <c r="AC172" s="10"/>
      <c r="AD172" s="10"/>
    </row>
    <row r="173" spans="2:30" ht="24" x14ac:dyDescent="0.55000000000000004">
      <c r="B173" s="16"/>
      <c r="C173" s="16"/>
      <c r="D173" s="16"/>
      <c r="E173" s="16"/>
      <c r="F173" s="10"/>
      <c r="G173" s="10"/>
      <c r="H173" s="16"/>
      <c r="I173" s="16"/>
      <c r="J173" s="16"/>
      <c r="K173" s="16"/>
      <c r="L173" s="10"/>
      <c r="M173" s="10"/>
      <c r="N173" s="10"/>
      <c r="O173" s="10"/>
      <c r="P173" s="16"/>
      <c r="Q173" s="13">
        <v>4</v>
      </c>
      <c r="R173" s="16" t="s">
        <v>1594</v>
      </c>
      <c r="S173" s="16" t="s">
        <v>575</v>
      </c>
      <c r="T173" s="10" t="s">
        <v>1595</v>
      </c>
      <c r="U173" s="10" t="s">
        <v>1596</v>
      </c>
      <c r="V173" s="16" t="s">
        <v>1543</v>
      </c>
      <c r="W173" s="13"/>
      <c r="X173" s="16"/>
      <c r="Y173" s="13"/>
      <c r="Z173" s="13"/>
      <c r="AA173" s="10"/>
      <c r="AB173" s="10"/>
      <c r="AC173" s="10"/>
      <c r="AD173" s="10"/>
    </row>
    <row r="174" spans="2:30" ht="24" x14ac:dyDescent="0.55000000000000004">
      <c r="B174" s="16"/>
      <c r="C174" s="16"/>
      <c r="D174" s="16"/>
      <c r="E174" s="16"/>
      <c r="F174" s="10"/>
      <c r="G174" s="10"/>
      <c r="H174" s="16"/>
      <c r="I174" s="16"/>
      <c r="J174" s="16"/>
      <c r="K174" s="16"/>
      <c r="L174" s="10"/>
      <c r="M174" s="10"/>
      <c r="N174" s="10"/>
      <c r="O174" s="10"/>
      <c r="P174" s="16"/>
      <c r="Q174" s="13">
        <v>5</v>
      </c>
      <c r="R174" s="16" t="s">
        <v>1617</v>
      </c>
      <c r="S174" s="16" t="s">
        <v>575</v>
      </c>
      <c r="T174" s="10" t="s">
        <v>141</v>
      </c>
      <c r="U174" s="10" t="s">
        <v>367</v>
      </c>
      <c r="V174" s="16" t="s">
        <v>1543</v>
      </c>
      <c r="W174" s="13"/>
      <c r="X174" s="16"/>
      <c r="Y174" s="13"/>
      <c r="Z174" s="13"/>
      <c r="AA174" s="10"/>
      <c r="AB174" s="10"/>
      <c r="AC174" s="10"/>
      <c r="AD174" s="10"/>
    </row>
    <row r="175" spans="2:30" ht="24" x14ac:dyDescent="0.55000000000000004">
      <c r="B175" s="16"/>
      <c r="C175" s="16"/>
      <c r="D175" s="16"/>
      <c r="E175" s="16"/>
      <c r="F175" s="10"/>
      <c r="G175" s="10"/>
      <c r="H175" s="16"/>
      <c r="I175" s="16"/>
      <c r="J175" s="16"/>
      <c r="K175" s="16"/>
      <c r="L175" s="10"/>
      <c r="M175" s="10"/>
      <c r="N175" s="10"/>
      <c r="O175" s="10"/>
      <c r="P175" s="16"/>
      <c r="Q175" s="13">
        <v>6</v>
      </c>
      <c r="R175" s="16" t="s">
        <v>1618</v>
      </c>
      <c r="S175" s="16" t="s">
        <v>575</v>
      </c>
      <c r="T175" s="10" t="s">
        <v>786</v>
      </c>
      <c r="U175" s="10" t="s">
        <v>1619</v>
      </c>
      <c r="V175" s="16" t="s">
        <v>1543</v>
      </c>
      <c r="W175" s="13"/>
      <c r="X175" s="16"/>
      <c r="Y175" s="13"/>
      <c r="Z175" s="13"/>
      <c r="AA175" s="10"/>
      <c r="AB175" s="10"/>
      <c r="AC175" s="10"/>
      <c r="AD175" s="10"/>
    </row>
    <row r="176" spans="2:30" ht="24" x14ac:dyDescent="0.55000000000000004">
      <c r="B176" s="16"/>
      <c r="C176" s="16"/>
      <c r="D176" s="16"/>
      <c r="E176" s="16"/>
      <c r="F176" s="10"/>
      <c r="G176" s="10"/>
      <c r="H176" s="16"/>
      <c r="I176" s="16"/>
      <c r="J176" s="16"/>
      <c r="K176" s="16"/>
      <c r="L176" s="10"/>
      <c r="M176" s="10"/>
      <c r="N176" s="10"/>
      <c r="O176" s="10"/>
      <c r="P176" s="16"/>
      <c r="Q176" s="13">
        <v>7</v>
      </c>
      <c r="R176" s="16" t="s">
        <v>1638</v>
      </c>
      <c r="S176" s="16" t="s">
        <v>575</v>
      </c>
      <c r="T176" s="10" t="s">
        <v>143</v>
      </c>
      <c r="U176" s="10" t="s">
        <v>496</v>
      </c>
      <c r="V176" s="16" t="s">
        <v>1543</v>
      </c>
      <c r="W176" s="13"/>
      <c r="X176" s="16"/>
      <c r="Y176" s="13"/>
      <c r="Z176" s="13"/>
      <c r="AA176" s="10"/>
      <c r="AB176" s="10"/>
      <c r="AC176" s="10"/>
      <c r="AD176" s="10"/>
    </row>
    <row r="177" spans="2:30" ht="24" x14ac:dyDescent="0.55000000000000004">
      <c r="B177" s="16"/>
      <c r="C177" s="16"/>
      <c r="D177" s="16"/>
      <c r="E177" s="16"/>
      <c r="F177" s="10"/>
      <c r="G177" s="10"/>
      <c r="H177" s="16"/>
      <c r="I177" s="16"/>
      <c r="J177" s="16"/>
      <c r="K177" s="16"/>
      <c r="L177" s="10"/>
      <c r="M177" s="10"/>
      <c r="N177" s="10"/>
      <c r="O177" s="10"/>
      <c r="P177" s="16"/>
      <c r="Q177" s="13">
        <v>8</v>
      </c>
      <c r="R177" s="16" t="s">
        <v>1639</v>
      </c>
      <c r="S177" s="16" t="s">
        <v>575</v>
      </c>
      <c r="T177" s="10" t="s">
        <v>799</v>
      </c>
      <c r="U177" s="10" t="s">
        <v>1640</v>
      </c>
      <c r="V177" s="16" t="s">
        <v>1543</v>
      </c>
      <c r="W177" s="13"/>
      <c r="X177" s="16"/>
      <c r="Y177" s="13"/>
      <c r="Z177" s="13"/>
      <c r="AA177" s="10"/>
      <c r="AB177" s="10"/>
      <c r="AC177" s="10"/>
      <c r="AD177" s="10"/>
    </row>
    <row r="178" spans="2:30" ht="24" x14ac:dyDescent="0.55000000000000004">
      <c r="B178" s="16"/>
      <c r="C178" s="16"/>
      <c r="D178" s="16"/>
      <c r="E178" s="16"/>
      <c r="F178" s="10"/>
      <c r="G178" s="10"/>
      <c r="H178" s="16"/>
      <c r="I178" s="16"/>
      <c r="J178" s="16"/>
      <c r="K178" s="16"/>
      <c r="L178" s="10"/>
      <c r="M178" s="10"/>
      <c r="N178" s="10"/>
      <c r="O178" s="10"/>
      <c r="P178" s="16"/>
      <c r="Q178" s="13">
        <v>9</v>
      </c>
      <c r="R178" s="16" t="s">
        <v>1661</v>
      </c>
      <c r="S178" s="16" t="s">
        <v>575</v>
      </c>
      <c r="T178" s="10" t="s">
        <v>1662</v>
      </c>
      <c r="U178" s="10" t="s">
        <v>149</v>
      </c>
      <c r="V178" s="16" t="s">
        <v>1543</v>
      </c>
      <c r="W178" s="13"/>
      <c r="X178" s="16"/>
      <c r="Y178" s="13"/>
      <c r="Z178" s="13"/>
      <c r="AA178" s="10"/>
      <c r="AB178" s="10"/>
      <c r="AC178" s="10"/>
      <c r="AD178" s="10"/>
    </row>
    <row r="179" spans="2:30" ht="24" x14ac:dyDescent="0.55000000000000004">
      <c r="B179" s="16"/>
      <c r="C179" s="16"/>
      <c r="D179" s="16"/>
      <c r="E179" s="16"/>
      <c r="F179" s="10"/>
      <c r="G179" s="10"/>
      <c r="H179" s="16"/>
      <c r="I179" s="16"/>
      <c r="J179" s="16"/>
      <c r="K179" s="16"/>
      <c r="L179" s="10"/>
      <c r="M179" s="10"/>
      <c r="N179" s="10"/>
      <c r="O179" s="10"/>
      <c r="P179" s="16"/>
      <c r="Q179" s="13">
        <v>10</v>
      </c>
      <c r="R179" s="16" t="s">
        <v>1663</v>
      </c>
      <c r="S179" s="16" t="s">
        <v>575</v>
      </c>
      <c r="T179" s="10" t="s">
        <v>1664</v>
      </c>
      <c r="U179" s="10" t="s">
        <v>165</v>
      </c>
      <c r="V179" s="16" t="s">
        <v>1543</v>
      </c>
      <c r="W179" s="13"/>
      <c r="X179" s="16"/>
      <c r="Y179" s="13"/>
      <c r="Z179" s="13"/>
      <c r="AA179" s="10"/>
      <c r="AB179" s="10"/>
      <c r="AC179" s="10"/>
      <c r="AD179" s="10"/>
    </row>
    <row r="180" spans="2:30" ht="24" x14ac:dyDescent="0.55000000000000004">
      <c r="B180" s="16"/>
      <c r="C180" s="16"/>
      <c r="D180" s="16"/>
      <c r="E180" s="16"/>
      <c r="F180" s="10"/>
      <c r="G180" s="10"/>
      <c r="H180" s="16"/>
      <c r="I180" s="16"/>
      <c r="J180" s="16"/>
      <c r="K180" s="16"/>
      <c r="L180" s="10"/>
      <c r="M180" s="10"/>
      <c r="N180" s="10"/>
      <c r="O180" s="10"/>
      <c r="P180" s="16"/>
      <c r="Q180" s="13">
        <v>11</v>
      </c>
      <c r="R180" s="16" t="s">
        <v>1683</v>
      </c>
      <c r="S180" s="16" t="s">
        <v>575</v>
      </c>
      <c r="T180" s="10" t="s">
        <v>1684</v>
      </c>
      <c r="U180" s="10" t="s">
        <v>1685</v>
      </c>
      <c r="V180" s="16" t="s">
        <v>1543</v>
      </c>
      <c r="W180" s="13"/>
      <c r="X180" s="16"/>
      <c r="Y180" s="13"/>
      <c r="Z180" s="13"/>
      <c r="AA180" s="10"/>
      <c r="AB180" s="10"/>
      <c r="AC180" s="10"/>
      <c r="AD180" s="10"/>
    </row>
    <row r="181" spans="2:30" ht="24" x14ac:dyDescent="0.55000000000000004">
      <c r="B181" s="16"/>
      <c r="C181" s="16"/>
      <c r="D181" s="16"/>
      <c r="E181" s="16"/>
      <c r="F181" s="10"/>
      <c r="G181" s="10"/>
      <c r="H181" s="16"/>
      <c r="I181" s="16"/>
      <c r="J181" s="16"/>
      <c r="K181" s="16"/>
      <c r="L181" s="10"/>
      <c r="M181" s="10"/>
      <c r="N181" s="10"/>
      <c r="O181" s="10"/>
      <c r="P181" s="16"/>
      <c r="Q181" s="13">
        <v>12</v>
      </c>
      <c r="R181" s="16" t="s">
        <v>1686</v>
      </c>
      <c r="S181" s="16" t="s">
        <v>575</v>
      </c>
      <c r="T181" s="10" t="s">
        <v>1687</v>
      </c>
      <c r="U181" s="10" t="s">
        <v>288</v>
      </c>
      <c r="V181" s="16" t="s">
        <v>1543</v>
      </c>
      <c r="W181" s="13"/>
      <c r="X181" s="16"/>
      <c r="Y181" s="13"/>
      <c r="Z181" s="13"/>
      <c r="AA181" s="10"/>
      <c r="AB181" s="10"/>
      <c r="AC181" s="10"/>
      <c r="AD181" s="10"/>
    </row>
    <row r="182" spans="2:30" ht="24" x14ac:dyDescent="0.55000000000000004">
      <c r="B182" s="16"/>
      <c r="C182" s="16"/>
      <c r="D182" s="16"/>
      <c r="E182" s="16"/>
      <c r="F182" s="10"/>
      <c r="G182" s="10"/>
      <c r="H182" s="16"/>
      <c r="I182" s="16"/>
      <c r="J182" s="16"/>
      <c r="K182" s="16"/>
      <c r="L182" s="10"/>
      <c r="M182" s="10"/>
      <c r="N182" s="10"/>
      <c r="O182" s="10"/>
      <c r="P182" s="16"/>
      <c r="Q182" s="13">
        <v>13</v>
      </c>
      <c r="R182" s="16" t="s">
        <v>1710</v>
      </c>
      <c r="S182" s="16" t="s">
        <v>575</v>
      </c>
      <c r="T182" s="10" t="s">
        <v>1711</v>
      </c>
      <c r="U182" s="10" t="s">
        <v>365</v>
      </c>
      <c r="V182" s="16" t="s">
        <v>1543</v>
      </c>
      <c r="W182" s="13"/>
      <c r="X182" s="16"/>
      <c r="Y182" s="13"/>
      <c r="Z182" s="13"/>
      <c r="AA182" s="10"/>
      <c r="AB182" s="10"/>
      <c r="AC182" s="10"/>
      <c r="AD182" s="10"/>
    </row>
    <row r="183" spans="2:30" ht="24" x14ac:dyDescent="0.55000000000000004">
      <c r="B183" s="16"/>
      <c r="C183" s="16"/>
      <c r="D183" s="16"/>
      <c r="E183" s="16"/>
      <c r="F183" s="10"/>
      <c r="G183" s="10"/>
      <c r="H183" s="16"/>
      <c r="I183" s="16"/>
      <c r="J183" s="16"/>
      <c r="K183" s="16"/>
      <c r="L183" s="10"/>
      <c r="M183" s="10"/>
      <c r="N183" s="10"/>
      <c r="O183" s="10"/>
      <c r="P183" s="16"/>
      <c r="Q183" s="13">
        <v>14</v>
      </c>
      <c r="R183" s="16" t="s">
        <v>1712</v>
      </c>
      <c r="S183" s="16" t="s">
        <v>575</v>
      </c>
      <c r="T183" s="10" t="s">
        <v>1713</v>
      </c>
      <c r="U183" s="10" t="s">
        <v>1714</v>
      </c>
      <c r="V183" s="16" t="s">
        <v>1543</v>
      </c>
      <c r="W183" s="13"/>
      <c r="X183" s="16"/>
      <c r="Y183" s="13"/>
      <c r="Z183" s="13"/>
      <c r="AA183" s="10"/>
      <c r="AB183" s="10"/>
      <c r="AC183" s="10"/>
      <c r="AD183" s="10"/>
    </row>
    <row r="184" spans="2:30" ht="24" x14ac:dyDescent="0.55000000000000004">
      <c r="B184" s="16"/>
      <c r="C184" s="16"/>
      <c r="D184" s="16"/>
      <c r="E184" s="16"/>
      <c r="F184" s="10"/>
      <c r="G184" s="10"/>
      <c r="H184" s="16"/>
      <c r="I184" s="16"/>
      <c r="J184" s="16"/>
      <c r="K184" s="16"/>
      <c r="L184" s="10"/>
      <c r="M184" s="10"/>
      <c r="N184" s="10"/>
      <c r="O184" s="10"/>
      <c r="P184" s="16"/>
      <c r="Q184" s="13">
        <v>15</v>
      </c>
      <c r="R184" s="16" t="s">
        <v>1730</v>
      </c>
      <c r="S184" s="16" t="s">
        <v>575</v>
      </c>
      <c r="T184" s="10" t="s">
        <v>1731</v>
      </c>
      <c r="U184" s="10" t="s">
        <v>1732</v>
      </c>
      <c r="V184" s="16" t="s">
        <v>1543</v>
      </c>
      <c r="W184" s="13"/>
      <c r="X184" s="16"/>
      <c r="Y184" s="13"/>
      <c r="Z184" s="13"/>
      <c r="AA184" s="10"/>
      <c r="AB184" s="10"/>
      <c r="AC184" s="10"/>
      <c r="AD184" s="10"/>
    </row>
    <row r="185" spans="2:30" ht="24" x14ac:dyDescent="0.55000000000000004">
      <c r="B185" s="16"/>
      <c r="C185" s="16"/>
      <c r="D185" s="16"/>
      <c r="E185" s="16"/>
      <c r="F185" s="10"/>
      <c r="G185" s="10"/>
      <c r="H185" s="16"/>
      <c r="I185" s="16"/>
      <c r="J185" s="16"/>
      <c r="K185" s="16"/>
      <c r="L185" s="10"/>
      <c r="M185" s="10"/>
      <c r="N185" s="10"/>
      <c r="O185" s="10"/>
      <c r="P185" s="16"/>
      <c r="Q185" s="13">
        <v>16</v>
      </c>
      <c r="R185" s="16" t="s">
        <v>1751</v>
      </c>
      <c r="S185" s="16" t="s">
        <v>575</v>
      </c>
      <c r="T185" s="10" t="s">
        <v>1752</v>
      </c>
      <c r="U185" s="10" t="s">
        <v>1753</v>
      </c>
      <c r="V185" s="16" t="s">
        <v>1543</v>
      </c>
      <c r="W185" s="13"/>
      <c r="X185" s="16"/>
      <c r="Y185" s="13"/>
      <c r="Z185" s="13"/>
      <c r="AA185" s="10"/>
      <c r="AB185" s="10"/>
      <c r="AC185" s="10"/>
      <c r="AD185" s="10"/>
    </row>
    <row r="186" spans="2:30" ht="24" x14ac:dyDescent="0.55000000000000004">
      <c r="B186" s="16"/>
      <c r="C186" s="16"/>
      <c r="D186" s="16"/>
      <c r="E186" s="16"/>
      <c r="F186" s="10"/>
      <c r="G186" s="10"/>
      <c r="H186" s="16"/>
      <c r="I186" s="16"/>
      <c r="J186" s="16"/>
      <c r="K186" s="16"/>
      <c r="L186" s="10"/>
      <c r="M186" s="10"/>
      <c r="N186" s="10"/>
      <c r="O186" s="10"/>
      <c r="P186" s="16"/>
      <c r="Q186" s="13">
        <v>17</v>
      </c>
      <c r="R186" s="16" t="s">
        <v>1754</v>
      </c>
      <c r="S186" s="16" t="s">
        <v>575</v>
      </c>
      <c r="T186" s="10" t="s">
        <v>1755</v>
      </c>
      <c r="U186" s="10" t="s">
        <v>1756</v>
      </c>
      <c r="V186" s="16" t="s">
        <v>1543</v>
      </c>
      <c r="W186" s="13"/>
      <c r="X186" s="16"/>
      <c r="Y186" s="13"/>
      <c r="Z186" s="13"/>
      <c r="AA186" s="10"/>
      <c r="AB186" s="10"/>
      <c r="AC186" s="10"/>
      <c r="AD186" s="10"/>
    </row>
    <row r="187" spans="2:30" ht="24" x14ac:dyDescent="0.55000000000000004">
      <c r="B187" s="16"/>
      <c r="C187" s="16"/>
      <c r="D187" s="16"/>
      <c r="E187" s="16"/>
      <c r="F187" s="10"/>
      <c r="G187" s="10"/>
      <c r="H187" s="16"/>
      <c r="I187" s="16"/>
      <c r="J187" s="16"/>
      <c r="K187" s="16"/>
      <c r="L187" s="10"/>
      <c r="M187" s="10"/>
      <c r="N187" s="10"/>
      <c r="O187" s="10"/>
      <c r="P187" s="16"/>
      <c r="Q187" s="13">
        <v>18</v>
      </c>
      <c r="R187" s="16" t="s">
        <v>1768</v>
      </c>
      <c r="S187" s="16" t="s">
        <v>575</v>
      </c>
      <c r="T187" s="10" t="s">
        <v>1769</v>
      </c>
      <c r="U187" s="10" t="s">
        <v>1770</v>
      </c>
      <c r="V187" s="16" t="s">
        <v>1543</v>
      </c>
      <c r="W187" s="13"/>
      <c r="X187" s="16"/>
      <c r="Y187" s="13"/>
      <c r="Z187" s="13"/>
      <c r="AA187" s="10"/>
      <c r="AB187" s="10"/>
      <c r="AC187" s="10"/>
      <c r="AD187" s="10"/>
    </row>
    <row r="188" spans="2:30" ht="24" x14ac:dyDescent="0.55000000000000004">
      <c r="B188" s="16"/>
      <c r="C188" s="16"/>
      <c r="D188" s="16"/>
      <c r="E188" s="16"/>
      <c r="F188" s="10"/>
      <c r="G188" s="10"/>
      <c r="H188" s="16"/>
      <c r="I188" s="16"/>
      <c r="J188" s="16"/>
      <c r="K188" s="16"/>
      <c r="L188" s="10"/>
      <c r="M188" s="10"/>
      <c r="N188" s="10"/>
      <c r="O188" s="10"/>
      <c r="P188" s="16"/>
      <c r="Q188" s="13">
        <v>19</v>
      </c>
      <c r="R188" s="16" t="s">
        <v>1782</v>
      </c>
      <c r="S188" s="16" t="s">
        <v>575</v>
      </c>
      <c r="T188" s="10" t="s">
        <v>1783</v>
      </c>
      <c r="U188" s="10" t="s">
        <v>214</v>
      </c>
      <c r="V188" s="16" t="s">
        <v>1543</v>
      </c>
      <c r="W188" s="13"/>
      <c r="X188" s="16"/>
      <c r="Y188" s="13"/>
      <c r="Z188" s="13"/>
      <c r="AA188" s="10"/>
      <c r="AB188" s="10"/>
      <c r="AC188" s="10"/>
      <c r="AD188" s="10"/>
    </row>
    <row r="189" spans="2:30" ht="24" x14ac:dyDescent="0.55000000000000004">
      <c r="B189" s="16"/>
      <c r="C189" s="16"/>
      <c r="D189" s="16"/>
      <c r="E189" s="16"/>
      <c r="F189" s="10"/>
      <c r="G189" s="10"/>
      <c r="H189" s="16"/>
      <c r="I189" s="16"/>
      <c r="J189" s="16"/>
      <c r="K189" s="16"/>
      <c r="L189" s="10"/>
      <c r="M189" s="10"/>
      <c r="N189" s="10"/>
      <c r="O189" s="10"/>
      <c r="P189" s="16"/>
      <c r="Q189" s="13">
        <v>20</v>
      </c>
      <c r="R189" s="16" t="s">
        <v>1794</v>
      </c>
      <c r="S189" s="16" t="s">
        <v>575</v>
      </c>
      <c r="T189" s="10" t="s">
        <v>1795</v>
      </c>
      <c r="U189" s="10" t="s">
        <v>1796</v>
      </c>
      <c r="V189" s="16" t="s">
        <v>1543</v>
      </c>
      <c r="W189" s="13"/>
      <c r="X189" s="16"/>
      <c r="Y189" s="13"/>
      <c r="Z189" s="13"/>
      <c r="AA189" s="10"/>
      <c r="AB189" s="10"/>
      <c r="AC189" s="10"/>
      <c r="AD189" s="10"/>
    </row>
    <row r="190" spans="2:30" ht="24" x14ac:dyDescent="0.55000000000000004">
      <c r="B190" s="16"/>
      <c r="C190" s="16"/>
      <c r="D190" s="16"/>
      <c r="E190" s="16"/>
      <c r="F190" s="10"/>
      <c r="G190" s="10"/>
      <c r="H190" s="16"/>
      <c r="I190" s="16"/>
      <c r="J190" s="16"/>
      <c r="K190" s="16"/>
      <c r="L190" s="10"/>
      <c r="M190" s="10"/>
      <c r="N190" s="10"/>
      <c r="O190" s="10"/>
      <c r="P190" s="16"/>
      <c r="Q190" s="13">
        <v>21</v>
      </c>
      <c r="R190" s="16" t="s">
        <v>1808</v>
      </c>
      <c r="S190" s="16" t="s">
        <v>575</v>
      </c>
      <c r="T190" s="10" t="s">
        <v>1809</v>
      </c>
      <c r="U190" s="10" t="s">
        <v>1810</v>
      </c>
      <c r="V190" s="16" t="s">
        <v>1543</v>
      </c>
      <c r="W190" s="13"/>
      <c r="X190" s="16"/>
      <c r="Y190" s="13"/>
      <c r="Z190" s="13"/>
      <c r="AA190" s="10"/>
      <c r="AB190" s="10"/>
      <c r="AC190" s="10"/>
      <c r="AD190" s="10"/>
    </row>
    <row r="191" spans="2:30" ht="24" x14ac:dyDescent="0.55000000000000004">
      <c r="B191" s="16"/>
      <c r="C191" s="16"/>
      <c r="D191" s="16"/>
      <c r="E191" s="16"/>
      <c r="F191" s="10"/>
      <c r="G191" s="10"/>
      <c r="H191" s="16"/>
      <c r="I191" s="16"/>
      <c r="J191" s="16"/>
      <c r="K191" s="16"/>
      <c r="L191" s="10"/>
      <c r="M191" s="10"/>
      <c r="N191" s="10"/>
      <c r="O191" s="10"/>
      <c r="P191" s="16"/>
      <c r="Q191" s="13">
        <v>22</v>
      </c>
      <c r="R191" s="16" t="s">
        <v>1818</v>
      </c>
      <c r="S191" s="16" t="s">
        <v>575</v>
      </c>
      <c r="T191" s="10" t="s">
        <v>1819</v>
      </c>
      <c r="U191" s="10" t="s">
        <v>1775</v>
      </c>
      <c r="V191" s="16" t="s">
        <v>1543</v>
      </c>
      <c r="W191" s="13"/>
      <c r="X191" s="16"/>
      <c r="Y191" s="13"/>
      <c r="Z191" s="13"/>
      <c r="AA191" s="10"/>
      <c r="AB191" s="10"/>
      <c r="AC191" s="10"/>
      <c r="AD191" s="10"/>
    </row>
    <row r="192" spans="2:30" ht="24" x14ac:dyDescent="0.55000000000000004">
      <c r="B192" s="16"/>
      <c r="C192" s="16"/>
      <c r="D192" s="16"/>
      <c r="E192" s="16"/>
      <c r="F192" s="10"/>
      <c r="G192" s="10"/>
      <c r="H192" s="16"/>
      <c r="I192" s="16"/>
      <c r="J192" s="16"/>
      <c r="K192" s="16"/>
      <c r="L192" s="10"/>
      <c r="M192" s="10"/>
      <c r="N192" s="10"/>
      <c r="O192" s="10"/>
      <c r="P192" s="16"/>
      <c r="Q192" s="13">
        <v>23</v>
      </c>
      <c r="R192" s="16" t="s">
        <v>1829</v>
      </c>
      <c r="S192" s="16" t="s">
        <v>575</v>
      </c>
      <c r="T192" s="10" t="s">
        <v>210</v>
      </c>
      <c r="U192" s="10" t="s">
        <v>1830</v>
      </c>
      <c r="V192" s="16" t="s">
        <v>1543</v>
      </c>
      <c r="W192" s="13"/>
      <c r="X192" s="16"/>
      <c r="Y192" s="13"/>
      <c r="Z192" s="13"/>
      <c r="AA192" s="10"/>
      <c r="AB192" s="10"/>
      <c r="AC192" s="10"/>
      <c r="AD192" s="10"/>
    </row>
    <row r="193" spans="2:30" ht="24" x14ac:dyDescent="0.55000000000000004">
      <c r="B193" s="16"/>
      <c r="C193" s="16"/>
      <c r="D193" s="16"/>
      <c r="E193" s="16"/>
      <c r="F193" s="10"/>
      <c r="G193" s="10"/>
      <c r="H193" s="16"/>
      <c r="I193" s="16"/>
      <c r="J193" s="16"/>
      <c r="K193" s="16"/>
      <c r="L193" s="10"/>
      <c r="M193" s="10"/>
      <c r="N193" s="10"/>
      <c r="O193" s="10"/>
      <c r="P193" s="16"/>
      <c r="Q193" s="13">
        <v>24</v>
      </c>
      <c r="R193" s="16" t="s">
        <v>1841</v>
      </c>
      <c r="S193" s="16" t="s">
        <v>575</v>
      </c>
      <c r="T193" s="10" t="s">
        <v>1842</v>
      </c>
      <c r="U193" s="10" t="s">
        <v>543</v>
      </c>
      <c r="V193" s="16" t="s">
        <v>1543</v>
      </c>
      <c r="W193" s="13"/>
      <c r="X193" s="16"/>
      <c r="Y193" s="13"/>
      <c r="Z193" s="13"/>
      <c r="AA193" s="10"/>
      <c r="AB193" s="10"/>
      <c r="AC193" s="10"/>
      <c r="AD193" s="10"/>
    </row>
    <row r="194" spans="2:30" ht="24" x14ac:dyDescent="0.55000000000000004">
      <c r="B194" s="16"/>
      <c r="C194" s="16"/>
      <c r="D194" s="16"/>
      <c r="E194" s="16"/>
      <c r="F194" s="10"/>
      <c r="G194" s="10"/>
      <c r="H194" s="16"/>
      <c r="I194" s="16"/>
      <c r="J194" s="16"/>
      <c r="K194" s="16"/>
      <c r="L194" s="10"/>
      <c r="M194" s="10"/>
      <c r="N194" s="10"/>
      <c r="O194" s="10"/>
      <c r="P194" s="16"/>
      <c r="Q194" s="13">
        <v>25</v>
      </c>
      <c r="R194" s="16" t="s">
        <v>1847</v>
      </c>
      <c r="S194" s="16" t="s">
        <v>575</v>
      </c>
      <c r="T194" s="10" t="s">
        <v>1848</v>
      </c>
      <c r="U194" s="10" t="s">
        <v>1849</v>
      </c>
      <c r="V194" s="16" t="s">
        <v>1543</v>
      </c>
      <c r="W194" s="13"/>
      <c r="X194" s="16"/>
      <c r="Y194" s="13"/>
      <c r="Z194" s="13"/>
      <c r="AA194" s="10"/>
      <c r="AB194" s="10"/>
      <c r="AC194" s="10"/>
      <c r="AD194" s="10"/>
    </row>
    <row r="195" spans="2:30" ht="24" x14ac:dyDescent="0.55000000000000004">
      <c r="B195" s="16"/>
      <c r="C195" s="16"/>
      <c r="D195" s="16"/>
      <c r="E195" s="16"/>
      <c r="F195" s="10"/>
      <c r="G195" s="10"/>
      <c r="H195" s="16"/>
      <c r="I195" s="16"/>
      <c r="J195" s="16"/>
      <c r="K195" s="16"/>
      <c r="L195" s="10"/>
      <c r="M195" s="10"/>
      <c r="N195" s="10"/>
      <c r="O195" s="10"/>
      <c r="P195" s="16"/>
      <c r="Q195" s="13">
        <v>26</v>
      </c>
      <c r="R195" s="16" t="s">
        <v>1859</v>
      </c>
      <c r="S195" s="16" t="s">
        <v>575</v>
      </c>
      <c r="T195" s="10" t="s">
        <v>1860</v>
      </c>
      <c r="U195" s="10" t="s">
        <v>285</v>
      </c>
      <c r="V195" s="16" t="s">
        <v>1543</v>
      </c>
      <c r="W195" s="13"/>
      <c r="X195" s="16"/>
      <c r="Y195" s="13"/>
      <c r="Z195" s="13"/>
      <c r="AA195" s="10"/>
      <c r="AB195" s="10"/>
      <c r="AC195" s="10"/>
      <c r="AD195" s="10"/>
    </row>
    <row r="196" spans="2:30" ht="24" x14ac:dyDescent="0.55000000000000004">
      <c r="B196" s="16"/>
      <c r="C196" s="16"/>
      <c r="D196" s="16"/>
      <c r="E196" s="16"/>
      <c r="F196" s="10"/>
      <c r="G196" s="10"/>
      <c r="H196" s="16"/>
      <c r="I196" s="16"/>
      <c r="J196" s="16"/>
      <c r="K196" s="16"/>
      <c r="L196" s="10"/>
      <c r="M196" s="10"/>
      <c r="N196" s="10"/>
      <c r="O196" s="10"/>
      <c r="P196" s="16"/>
      <c r="Q196" s="13">
        <v>27</v>
      </c>
      <c r="R196" s="16" t="s">
        <v>1883</v>
      </c>
      <c r="S196" s="16" t="s">
        <v>575</v>
      </c>
      <c r="T196" s="10" t="s">
        <v>1884</v>
      </c>
      <c r="U196" s="10" t="s">
        <v>262</v>
      </c>
      <c r="V196" s="16" t="s">
        <v>1543</v>
      </c>
      <c r="W196" s="13"/>
      <c r="X196" s="16"/>
      <c r="Y196" s="13"/>
      <c r="Z196" s="13"/>
      <c r="AA196" s="10"/>
      <c r="AB196" s="10"/>
      <c r="AC196" s="10"/>
      <c r="AD196" s="10"/>
    </row>
    <row r="197" spans="2:30" ht="24" x14ac:dyDescent="0.55000000000000004">
      <c r="B197" s="16"/>
      <c r="C197" s="16"/>
      <c r="D197" s="16"/>
      <c r="E197" s="16"/>
      <c r="F197" s="10"/>
      <c r="G197" s="10"/>
      <c r="H197" s="16"/>
      <c r="I197" s="16"/>
      <c r="J197" s="16"/>
      <c r="K197" s="16"/>
      <c r="L197" s="10"/>
      <c r="M197" s="10"/>
      <c r="N197" s="10"/>
      <c r="O197" s="10"/>
      <c r="P197" s="16"/>
      <c r="Q197" s="13">
        <v>28</v>
      </c>
      <c r="R197" s="16" t="s">
        <v>1888</v>
      </c>
      <c r="S197" s="16" t="s">
        <v>575</v>
      </c>
      <c r="T197" s="10" t="s">
        <v>1889</v>
      </c>
      <c r="U197" s="10" t="s">
        <v>165</v>
      </c>
      <c r="V197" s="16" t="s">
        <v>1543</v>
      </c>
      <c r="W197" s="13"/>
      <c r="X197" s="16"/>
      <c r="Y197" s="13"/>
      <c r="Z197" s="13"/>
      <c r="AA197" s="10"/>
      <c r="AB197" s="10"/>
      <c r="AC197" s="10"/>
      <c r="AD197" s="10"/>
    </row>
    <row r="198" spans="2:30" ht="24" x14ac:dyDescent="0.55000000000000004">
      <c r="B198" s="16"/>
      <c r="C198" s="16"/>
      <c r="D198" s="16"/>
      <c r="E198" s="16"/>
      <c r="F198" s="10"/>
      <c r="G198" s="10"/>
      <c r="H198" s="16"/>
      <c r="I198" s="16"/>
      <c r="J198" s="16"/>
      <c r="K198" s="16"/>
      <c r="L198" s="10"/>
      <c r="M198" s="10"/>
      <c r="N198" s="10"/>
      <c r="O198" s="10"/>
      <c r="P198" s="16"/>
      <c r="Q198" s="13">
        <v>29</v>
      </c>
      <c r="R198" s="16" t="s">
        <v>1908</v>
      </c>
      <c r="S198" s="16" t="s">
        <v>575</v>
      </c>
      <c r="T198" s="10" t="s">
        <v>1909</v>
      </c>
      <c r="U198" s="10" t="s">
        <v>1910</v>
      </c>
      <c r="V198" s="16" t="s">
        <v>1543</v>
      </c>
      <c r="W198" s="13"/>
      <c r="X198" s="16"/>
      <c r="Y198" s="13"/>
      <c r="Z198" s="13"/>
      <c r="AA198" s="10"/>
      <c r="AB198" s="10"/>
      <c r="AC198" s="10"/>
      <c r="AD198" s="10"/>
    </row>
    <row r="199" spans="2:30" ht="24" x14ac:dyDescent="0.55000000000000004">
      <c r="B199" s="16"/>
      <c r="C199" s="16"/>
      <c r="D199" s="16"/>
      <c r="E199" s="16"/>
      <c r="F199" s="10"/>
      <c r="G199" s="10"/>
      <c r="H199" s="16"/>
      <c r="I199" s="16"/>
      <c r="J199" s="16"/>
      <c r="K199" s="16"/>
      <c r="L199" s="10"/>
      <c r="M199" s="10"/>
      <c r="N199" s="10"/>
      <c r="O199" s="10"/>
      <c r="P199" s="16"/>
      <c r="Q199" s="13">
        <v>30</v>
      </c>
      <c r="R199" s="16" t="s">
        <v>1911</v>
      </c>
      <c r="S199" s="16" t="s">
        <v>575</v>
      </c>
      <c r="T199" s="10" t="s">
        <v>1912</v>
      </c>
      <c r="U199" s="10" t="s">
        <v>1913</v>
      </c>
      <c r="V199" s="16" t="s">
        <v>1543</v>
      </c>
      <c r="W199" s="13"/>
      <c r="X199" s="16"/>
      <c r="Y199" s="13"/>
      <c r="Z199" s="13"/>
      <c r="AA199" s="10"/>
      <c r="AB199" s="10"/>
      <c r="AC199" s="10"/>
      <c r="AD199" s="10"/>
    </row>
    <row r="200" spans="2:30" ht="24" x14ac:dyDescent="0.55000000000000004">
      <c r="B200" s="16"/>
      <c r="C200" s="16"/>
      <c r="D200" s="16"/>
      <c r="E200" s="16"/>
      <c r="F200" s="10"/>
      <c r="G200" s="10"/>
      <c r="H200" s="16"/>
      <c r="I200" s="16"/>
      <c r="J200" s="16"/>
      <c r="K200" s="16"/>
      <c r="L200" s="10"/>
      <c r="M200" s="10"/>
      <c r="N200" s="10"/>
      <c r="O200" s="10"/>
      <c r="P200" s="16"/>
      <c r="Q200" s="13">
        <v>31</v>
      </c>
      <c r="R200" s="16" t="s">
        <v>1932</v>
      </c>
      <c r="S200" s="16" t="s">
        <v>575</v>
      </c>
      <c r="T200" s="10" t="s">
        <v>1933</v>
      </c>
      <c r="U200" s="10" t="s">
        <v>181</v>
      </c>
      <c r="V200" s="16" t="s">
        <v>1543</v>
      </c>
      <c r="W200" s="13"/>
      <c r="X200" s="16"/>
      <c r="Y200" s="13"/>
      <c r="Z200" s="13"/>
      <c r="AA200" s="10"/>
      <c r="AB200" s="10"/>
      <c r="AC200" s="10"/>
      <c r="AD200" s="10"/>
    </row>
    <row r="201" spans="2:30" ht="24" x14ac:dyDescent="0.55000000000000004">
      <c r="B201" s="16"/>
      <c r="C201" s="16"/>
      <c r="D201" s="16"/>
      <c r="E201" s="16"/>
      <c r="F201" s="10"/>
      <c r="G201" s="10"/>
      <c r="H201" s="16"/>
      <c r="I201" s="16"/>
      <c r="J201" s="16"/>
      <c r="K201" s="16"/>
      <c r="L201" s="10"/>
      <c r="M201" s="10"/>
      <c r="N201" s="10"/>
      <c r="O201" s="10"/>
      <c r="P201" s="16"/>
      <c r="Q201" s="13">
        <v>32</v>
      </c>
      <c r="R201" s="16" t="s">
        <v>1934</v>
      </c>
      <c r="S201" s="16" t="s">
        <v>575</v>
      </c>
      <c r="T201" s="10" t="s">
        <v>1935</v>
      </c>
      <c r="U201" s="10" t="s">
        <v>1652</v>
      </c>
      <c r="V201" s="16" t="s">
        <v>1543</v>
      </c>
      <c r="W201" s="13"/>
      <c r="X201" s="16"/>
      <c r="Y201" s="13"/>
      <c r="Z201" s="13"/>
      <c r="AA201" s="10"/>
      <c r="AB201" s="10"/>
      <c r="AC201" s="10"/>
      <c r="AD201" s="10"/>
    </row>
    <row r="202" spans="2:30" ht="24" x14ac:dyDescent="0.55000000000000004">
      <c r="B202" s="16"/>
      <c r="C202" s="16"/>
      <c r="D202" s="16"/>
      <c r="E202" s="16"/>
      <c r="F202" s="10"/>
      <c r="G202" s="10"/>
      <c r="H202" s="16"/>
      <c r="I202" s="16"/>
      <c r="J202" s="16"/>
      <c r="K202" s="16"/>
      <c r="L202" s="10"/>
      <c r="M202" s="10"/>
      <c r="N202" s="10"/>
      <c r="O202" s="10"/>
      <c r="P202" s="16"/>
      <c r="Q202" s="13">
        <v>33</v>
      </c>
      <c r="R202" s="16" t="s">
        <v>1957</v>
      </c>
      <c r="S202" s="16" t="s">
        <v>575</v>
      </c>
      <c r="T202" s="10" t="s">
        <v>1958</v>
      </c>
      <c r="U202" s="10" t="s">
        <v>294</v>
      </c>
      <c r="V202" s="16" t="s">
        <v>1543</v>
      </c>
      <c r="W202" s="13"/>
      <c r="X202" s="16"/>
      <c r="Y202" s="13"/>
      <c r="Z202" s="13"/>
      <c r="AA202" s="10"/>
      <c r="AB202" s="10"/>
      <c r="AC202" s="10"/>
      <c r="AD202" s="10"/>
    </row>
    <row r="203" spans="2:30" ht="24" x14ac:dyDescent="0.55000000000000004">
      <c r="B203" s="16"/>
      <c r="C203" s="16"/>
      <c r="D203" s="16"/>
      <c r="E203" s="16"/>
      <c r="F203" s="10"/>
      <c r="G203" s="10"/>
      <c r="H203" s="16"/>
      <c r="I203" s="16"/>
      <c r="J203" s="16"/>
      <c r="K203" s="16"/>
      <c r="L203" s="10"/>
      <c r="M203" s="10"/>
      <c r="N203" s="10"/>
      <c r="O203" s="10"/>
      <c r="P203" s="16"/>
      <c r="Q203" s="13">
        <v>1</v>
      </c>
      <c r="R203" s="16" t="s">
        <v>1565</v>
      </c>
      <c r="S203" s="16" t="s">
        <v>576</v>
      </c>
      <c r="T203" s="10" t="s">
        <v>1566</v>
      </c>
      <c r="U203" s="10" t="s">
        <v>1567</v>
      </c>
      <c r="V203" s="16" t="s">
        <v>1543</v>
      </c>
      <c r="W203" s="13"/>
      <c r="X203" s="16"/>
      <c r="Y203" s="13"/>
      <c r="Z203" s="13"/>
      <c r="AA203" s="10"/>
      <c r="AB203" s="10"/>
      <c r="AC203" s="10"/>
      <c r="AD203" s="10"/>
    </row>
    <row r="204" spans="2:30" ht="24" x14ac:dyDescent="0.55000000000000004">
      <c r="B204" s="16"/>
      <c r="C204" s="16"/>
      <c r="D204" s="16"/>
      <c r="E204" s="16"/>
      <c r="F204" s="10"/>
      <c r="G204" s="10"/>
      <c r="H204" s="16"/>
      <c r="I204" s="16"/>
      <c r="J204" s="16"/>
      <c r="K204" s="16"/>
      <c r="L204" s="10"/>
      <c r="M204" s="10"/>
      <c r="N204" s="10"/>
      <c r="O204" s="10"/>
      <c r="P204" s="16"/>
      <c r="Q204" s="13">
        <v>2</v>
      </c>
      <c r="R204" s="16" t="s">
        <v>1589</v>
      </c>
      <c r="S204" s="16" t="s">
        <v>576</v>
      </c>
      <c r="T204" s="10" t="s">
        <v>1590</v>
      </c>
      <c r="U204" s="10" t="s">
        <v>1591</v>
      </c>
      <c r="V204" s="16" t="s">
        <v>1543</v>
      </c>
      <c r="W204" s="13"/>
      <c r="X204" s="16"/>
      <c r="Y204" s="13"/>
      <c r="Z204" s="13"/>
      <c r="AA204" s="10"/>
      <c r="AB204" s="10"/>
      <c r="AC204" s="10"/>
      <c r="AD204" s="10"/>
    </row>
    <row r="205" spans="2:30" ht="24" x14ac:dyDescent="0.55000000000000004">
      <c r="B205" s="16"/>
      <c r="C205" s="16"/>
      <c r="D205" s="16"/>
      <c r="E205" s="16"/>
      <c r="F205" s="10"/>
      <c r="G205" s="10"/>
      <c r="H205" s="16"/>
      <c r="I205" s="16"/>
      <c r="J205" s="16"/>
      <c r="K205" s="16"/>
      <c r="L205" s="10"/>
      <c r="M205" s="10"/>
      <c r="N205" s="10"/>
      <c r="O205" s="10"/>
      <c r="P205" s="16"/>
      <c r="Q205" s="13">
        <v>3</v>
      </c>
      <c r="R205" s="16" t="s">
        <v>1597</v>
      </c>
      <c r="S205" s="16" t="s">
        <v>576</v>
      </c>
      <c r="T205" s="10" t="s">
        <v>1598</v>
      </c>
      <c r="U205" s="10" t="s">
        <v>1599</v>
      </c>
      <c r="V205" s="16" t="s">
        <v>1543</v>
      </c>
      <c r="W205" s="13"/>
      <c r="X205" s="16"/>
      <c r="Y205" s="13"/>
      <c r="Z205" s="13"/>
      <c r="AA205" s="10"/>
      <c r="AB205" s="10"/>
      <c r="AC205" s="10"/>
      <c r="AD205" s="10"/>
    </row>
    <row r="206" spans="2:30" ht="24" x14ac:dyDescent="0.55000000000000004">
      <c r="B206" s="16"/>
      <c r="C206" s="16"/>
      <c r="D206" s="16"/>
      <c r="E206" s="16"/>
      <c r="F206" s="10"/>
      <c r="G206" s="10"/>
      <c r="H206" s="16"/>
      <c r="I206" s="16"/>
      <c r="J206" s="16"/>
      <c r="K206" s="16"/>
      <c r="L206" s="10"/>
      <c r="M206" s="10"/>
      <c r="N206" s="10"/>
      <c r="O206" s="10"/>
      <c r="P206" s="16"/>
      <c r="Q206" s="13">
        <v>4</v>
      </c>
      <c r="R206" s="16" t="s">
        <v>1620</v>
      </c>
      <c r="S206" s="16" t="s">
        <v>576</v>
      </c>
      <c r="T206" s="10" t="s">
        <v>1621</v>
      </c>
      <c r="U206" s="10" t="s">
        <v>1622</v>
      </c>
      <c r="V206" s="16" t="s">
        <v>1543</v>
      </c>
      <c r="W206" s="13"/>
      <c r="X206" s="16"/>
      <c r="Y206" s="13"/>
      <c r="Z206" s="13"/>
      <c r="AA206" s="10"/>
      <c r="AB206" s="10"/>
      <c r="AC206" s="10"/>
      <c r="AD206" s="10"/>
    </row>
    <row r="207" spans="2:30" ht="24" x14ac:dyDescent="0.55000000000000004">
      <c r="B207" s="16"/>
      <c r="C207" s="16"/>
      <c r="D207" s="16"/>
      <c r="E207" s="16"/>
      <c r="F207" s="10"/>
      <c r="G207" s="10"/>
      <c r="H207" s="16"/>
      <c r="I207" s="16"/>
      <c r="J207" s="16"/>
      <c r="K207" s="16"/>
      <c r="L207" s="10"/>
      <c r="M207" s="10"/>
      <c r="N207" s="10"/>
      <c r="O207" s="10"/>
      <c r="P207" s="16"/>
      <c r="Q207" s="13">
        <v>5</v>
      </c>
      <c r="R207" s="16" t="s">
        <v>1635</v>
      </c>
      <c r="S207" s="16" t="s">
        <v>576</v>
      </c>
      <c r="T207" s="10" t="s">
        <v>1636</v>
      </c>
      <c r="U207" s="10" t="s">
        <v>1637</v>
      </c>
      <c r="V207" s="16" t="s">
        <v>1543</v>
      </c>
      <c r="W207" s="13"/>
      <c r="X207" s="16"/>
      <c r="Y207" s="13"/>
      <c r="Z207" s="13"/>
      <c r="AA207" s="10"/>
      <c r="AB207" s="10"/>
      <c r="AC207" s="10"/>
      <c r="AD207" s="10"/>
    </row>
    <row r="208" spans="2:30" ht="24" x14ac:dyDescent="0.55000000000000004">
      <c r="B208" s="16"/>
      <c r="C208" s="16"/>
      <c r="D208" s="16"/>
      <c r="E208" s="16"/>
      <c r="F208" s="10"/>
      <c r="G208" s="10"/>
      <c r="H208" s="16"/>
      <c r="I208" s="16"/>
      <c r="J208" s="16"/>
      <c r="K208" s="16"/>
      <c r="L208" s="10"/>
      <c r="M208" s="10"/>
      <c r="N208" s="10"/>
      <c r="O208" s="10"/>
      <c r="P208" s="16"/>
      <c r="Q208" s="13">
        <v>6</v>
      </c>
      <c r="R208" s="16" t="s">
        <v>1641</v>
      </c>
      <c r="S208" s="16" t="s">
        <v>576</v>
      </c>
      <c r="T208" s="10" t="s">
        <v>1642</v>
      </c>
      <c r="U208" s="10" t="s">
        <v>257</v>
      </c>
      <c r="V208" s="16" t="s">
        <v>1543</v>
      </c>
      <c r="W208" s="13"/>
      <c r="X208" s="16"/>
      <c r="Y208" s="13"/>
      <c r="Z208" s="13"/>
      <c r="AA208" s="10"/>
      <c r="AB208" s="10"/>
      <c r="AC208" s="10"/>
      <c r="AD208" s="10"/>
    </row>
    <row r="209" spans="2:30" ht="24" x14ac:dyDescent="0.55000000000000004">
      <c r="B209" s="16"/>
      <c r="C209" s="16"/>
      <c r="D209" s="16"/>
      <c r="E209" s="16"/>
      <c r="F209" s="10"/>
      <c r="G209" s="10"/>
      <c r="H209" s="16"/>
      <c r="I209" s="16"/>
      <c r="J209" s="16"/>
      <c r="K209" s="16"/>
      <c r="L209" s="10"/>
      <c r="M209" s="10"/>
      <c r="N209" s="10"/>
      <c r="O209" s="10"/>
      <c r="P209" s="16"/>
      <c r="Q209" s="13">
        <v>7</v>
      </c>
      <c r="R209" s="16" t="s">
        <v>1659</v>
      </c>
      <c r="S209" s="16" t="s">
        <v>576</v>
      </c>
      <c r="T209" s="10" t="s">
        <v>1660</v>
      </c>
      <c r="U209" s="10" t="s">
        <v>285</v>
      </c>
      <c r="V209" s="16" t="s">
        <v>1543</v>
      </c>
      <c r="W209" s="13"/>
      <c r="X209" s="16"/>
      <c r="Y209" s="13"/>
      <c r="Z209" s="13"/>
      <c r="AA209" s="10"/>
      <c r="AB209" s="10"/>
      <c r="AC209" s="10"/>
      <c r="AD209" s="10"/>
    </row>
    <row r="210" spans="2:30" ht="24" x14ac:dyDescent="0.55000000000000004">
      <c r="B210" s="16"/>
      <c r="C210" s="16"/>
      <c r="D210" s="16"/>
      <c r="E210" s="16"/>
      <c r="F210" s="10"/>
      <c r="G210" s="10"/>
      <c r="H210" s="16"/>
      <c r="I210" s="16"/>
      <c r="J210" s="16"/>
      <c r="K210" s="16"/>
      <c r="L210" s="10"/>
      <c r="M210" s="10"/>
      <c r="N210" s="10"/>
      <c r="O210" s="10"/>
      <c r="P210" s="16"/>
      <c r="Q210" s="13">
        <v>8</v>
      </c>
      <c r="R210" s="16" t="s">
        <v>1665</v>
      </c>
      <c r="S210" s="16" t="s">
        <v>576</v>
      </c>
      <c r="T210" s="10" t="s">
        <v>1666</v>
      </c>
      <c r="U210" s="10" t="s">
        <v>174</v>
      </c>
      <c r="V210" s="16" t="s">
        <v>1543</v>
      </c>
      <c r="W210" s="13"/>
      <c r="X210" s="16"/>
      <c r="Y210" s="13"/>
      <c r="Z210" s="13"/>
      <c r="AA210" s="10"/>
      <c r="AB210" s="10"/>
      <c r="AC210" s="10"/>
      <c r="AD210" s="10"/>
    </row>
    <row r="211" spans="2:30" ht="24" x14ac:dyDescent="0.55000000000000004">
      <c r="B211" s="16"/>
      <c r="C211" s="16"/>
      <c r="D211" s="16"/>
      <c r="E211" s="16"/>
      <c r="F211" s="10"/>
      <c r="G211" s="10"/>
      <c r="H211" s="16"/>
      <c r="I211" s="16"/>
      <c r="J211" s="16"/>
      <c r="K211" s="16"/>
      <c r="L211" s="10"/>
      <c r="M211" s="10"/>
      <c r="N211" s="10"/>
      <c r="O211" s="10"/>
      <c r="P211" s="16"/>
      <c r="Q211" s="13">
        <v>9</v>
      </c>
      <c r="R211" s="16" t="s">
        <v>1678</v>
      </c>
      <c r="S211" s="16" t="s">
        <v>576</v>
      </c>
      <c r="T211" s="10" t="s">
        <v>1679</v>
      </c>
      <c r="U211" s="10" t="s">
        <v>1680</v>
      </c>
      <c r="V211" s="16" t="s">
        <v>1543</v>
      </c>
      <c r="W211" s="13"/>
      <c r="X211" s="16"/>
      <c r="Y211" s="13"/>
      <c r="Z211" s="13"/>
      <c r="AA211" s="10"/>
      <c r="AB211" s="10"/>
      <c r="AC211" s="10"/>
      <c r="AD211" s="10"/>
    </row>
    <row r="212" spans="2:30" ht="24" x14ac:dyDescent="0.55000000000000004">
      <c r="B212" s="16"/>
      <c r="C212" s="16"/>
      <c r="D212" s="16"/>
      <c r="E212" s="16"/>
      <c r="F212" s="10"/>
      <c r="G212" s="10"/>
      <c r="H212" s="16"/>
      <c r="I212" s="16"/>
      <c r="J212" s="16"/>
      <c r="K212" s="16"/>
      <c r="L212" s="10"/>
      <c r="M212" s="10"/>
      <c r="N212" s="10"/>
      <c r="O212" s="10"/>
      <c r="P212" s="16"/>
      <c r="Q212" s="13">
        <v>10</v>
      </c>
      <c r="R212" s="16" t="s">
        <v>1693</v>
      </c>
      <c r="S212" s="16" t="s">
        <v>576</v>
      </c>
      <c r="T212" s="10" t="s">
        <v>751</v>
      </c>
      <c r="U212" s="10" t="s">
        <v>1694</v>
      </c>
      <c r="V212" s="16" t="s">
        <v>1543</v>
      </c>
      <c r="W212" s="13"/>
      <c r="X212" s="16"/>
      <c r="Y212" s="13"/>
      <c r="Z212" s="13"/>
      <c r="AA212" s="10"/>
      <c r="AB212" s="10"/>
      <c r="AC212" s="10"/>
      <c r="AD212" s="10"/>
    </row>
    <row r="213" spans="2:30" ht="24" x14ac:dyDescent="0.55000000000000004">
      <c r="B213" s="16"/>
      <c r="C213" s="16"/>
      <c r="D213" s="16"/>
      <c r="E213" s="16"/>
      <c r="F213" s="10"/>
      <c r="G213" s="10"/>
      <c r="H213" s="16"/>
      <c r="I213" s="16"/>
      <c r="J213" s="16"/>
      <c r="K213" s="16"/>
      <c r="L213" s="10"/>
      <c r="M213" s="10"/>
      <c r="N213" s="10"/>
      <c r="O213" s="10"/>
      <c r="P213" s="16"/>
      <c r="Q213" s="13">
        <v>11</v>
      </c>
      <c r="R213" s="16" t="s">
        <v>1701</v>
      </c>
      <c r="S213" s="16" t="s">
        <v>576</v>
      </c>
      <c r="T213" s="10" t="s">
        <v>1702</v>
      </c>
      <c r="U213" s="10" t="s">
        <v>1703</v>
      </c>
      <c r="V213" s="16" t="s">
        <v>1543</v>
      </c>
      <c r="W213" s="13"/>
      <c r="X213" s="16"/>
      <c r="Y213" s="13"/>
      <c r="Z213" s="13"/>
      <c r="AA213" s="10"/>
      <c r="AB213" s="10"/>
      <c r="AC213" s="10"/>
      <c r="AD213" s="10"/>
    </row>
    <row r="214" spans="2:30" ht="24" x14ac:dyDescent="0.55000000000000004">
      <c r="B214" s="16"/>
      <c r="C214" s="16"/>
      <c r="D214" s="16"/>
      <c r="E214" s="16"/>
      <c r="F214" s="10"/>
      <c r="G214" s="10"/>
      <c r="H214" s="16"/>
      <c r="I214" s="16"/>
      <c r="J214" s="16"/>
      <c r="K214" s="16"/>
      <c r="L214" s="10"/>
      <c r="M214" s="10"/>
      <c r="N214" s="10"/>
      <c r="O214" s="10"/>
      <c r="P214" s="16"/>
      <c r="Q214" s="13">
        <v>12</v>
      </c>
      <c r="R214" s="16" t="s">
        <v>1718</v>
      </c>
      <c r="S214" s="16" t="s">
        <v>576</v>
      </c>
      <c r="T214" s="10" t="s">
        <v>226</v>
      </c>
      <c r="U214" s="10" t="s">
        <v>465</v>
      </c>
      <c r="V214" s="16" t="s">
        <v>1543</v>
      </c>
      <c r="W214" s="13"/>
      <c r="X214" s="16"/>
      <c r="Y214" s="13"/>
      <c r="Z214" s="13"/>
      <c r="AA214" s="10"/>
      <c r="AB214" s="10"/>
      <c r="AC214" s="10"/>
      <c r="AD214" s="10"/>
    </row>
    <row r="215" spans="2:30" ht="24" x14ac:dyDescent="0.55000000000000004">
      <c r="B215" s="16"/>
      <c r="C215" s="16"/>
      <c r="D215" s="16"/>
      <c r="E215" s="16"/>
      <c r="F215" s="10"/>
      <c r="G215" s="10"/>
      <c r="H215" s="16"/>
      <c r="I215" s="16"/>
      <c r="J215" s="16"/>
      <c r="K215" s="16"/>
      <c r="L215" s="10"/>
      <c r="M215" s="10"/>
      <c r="N215" s="10"/>
      <c r="O215" s="10"/>
      <c r="P215" s="16"/>
      <c r="Q215" s="13">
        <v>13</v>
      </c>
      <c r="R215" s="16" t="s">
        <v>1724</v>
      </c>
      <c r="S215" s="16" t="s">
        <v>576</v>
      </c>
      <c r="T215" s="10" t="s">
        <v>1725</v>
      </c>
      <c r="U215" s="10" t="s">
        <v>1726</v>
      </c>
      <c r="V215" s="16" t="s">
        <v>1543</v>
      </c>
      <c r="W215" s="13"/>
      <c r="X215" s="16"/>
      <c r="Y215" s="13"/>
      <c r="Z215" s="13"/>
      <c r="AA215" s="10"/>
      <c r="AB215" s="10"/>
      <c r="AC215" s="10"/>
      <c r="AD215" s="10"/>
    </row>
    <row r="216" spans="2:30" ht="24" x14ac:dyDescent="0.55000000000000004">
      <c r="B216" s="16"/>
      <c r="C216" s="16"/>
      <c r="D216" s="16"/>
      <c r="E216" s="16"/>
      <c r="F216" s="10"/>
      <c r="G216" s="10"/>
      <c r="H216" s="16"/>
      <c r="I216" s="16"/>
      <c r="J216" s="16"/>
      <c r="K216" s="16"/>
      <c r="L216" s="10"/>
      <c r="M216" s="10"/>
      <c r="N216" s="10"/>
      <c r="O216" s="10"/>
      <c r="P216" s="16"/>
      <c r="Q216" s="13">
        <v>14</v>
      </c>
      <c r="R216" s="16" t="s">
        <v>1761</v>
      </c>
      <c r="S216" s="16" t="s">
        <v>576</v>
      </c>
      <c r="T216" s="10" t="s">
        <v>1762</v>
      </c>
      <c r="U216" s="10" t="s">
        <v>1763</v>
      </c>
      <c r="V216" s="16" t="s">
        <v>1543</v>
      </c>
      <c r="W216" s="13"/>
      <c r="X216" s="16"/>
      <c r="Y216" s="13"/>
      <c r="Z216" s="13"/>
      <c r="AA216" s="10"/>
      <c r="AB216" s="10"/>
      <c r="AC216" s="10"/>
      <c r="AD216" s="10"/>
    </row>
    <row r="217" spans="2:30" ht="24" x14ac:dyDescent="0.55000000000000004">
      <c r="B217" s="16"/>
      <c r="C217" s="16"/>
      <c r="D217" s="16"/>
      <c r="E217" s="16"/>
      <c r="F217" s="10"/>
      <c r="G217" s="10"/>
      <c r="H217" s="16"/>
      <c r="I217" s="16"/>
      <c r="J217" s="16"/>
      <c r="K217" s="16"/>
      <c r="L217" s="10"/>
      <c r="M217" s="10"/>
      <c r="N217" s="10"/>
      <c r="O217" s="10"/>
      <c r="P217" s="16"/>
      <c r="Q217" s="13">
        <v>15</v>
      </c>
      <c r="R217" s="16" t="s">
        <v>2735</v>
      </c>
      <c r="S217" s="16" t="s">
        <v>576</v>
      </c>
      <c r="T217" s="10" t="s">
        <v>2736</v>
      </c>
      <c r="U217" s="10" t="s">
        <v>2737</v>
      </c>
      <c r="V217" s="16" t="s">
        <v>1543</v>
      </c>
      <c r="W217" s="13"/>
      <c r="X217" s="16"/>
      <c r="Y217" s="13"/>
      <c r="Z217" s="13"/>
      <c r="AA217" s="10"/>
      <c r="AB217" s="10"/>
      <c r="AC217" s="10"/>
      <c r="AD217" s="10"/>
    </row>
    <row r="218" spans="2:30" ht="24" x14ac:dyDescent="0.55000000000000004">
      <c r="B218" s="16"/>
      <c r="C218" s="16"/>
      <c r="D218" s="16"/>
      <c r="E218" s="16"/>
      <c r="F218" s="10"/>
      <c r="G218" s="10"/>
      <c r="H218" s="16"/>
      <c r="I218" s="16"/>
      <c r="J218" s="16"/>
      <c r="K218" s="16"/>
      <c r="L218" s="10"/>
      <c r="M218" s="10"/>
      <c r="N218" s="10"/>
      <c r="O218" s="10"/>
      <c r="P218" s="16"/>
      <c r="Q218" s="13">
        <v>16</v>
      </c>
      <c r="R218" s="16" t="s">
        <v>2738</v>
      </c>
      <c r="S218" s="16" t="s">
        <v>576</v>
      </c>
      <c r="T218" s="10" t="s">
        <v>2739</v>
      </c>
      <c r="U218" s="10" t="s">
        <v>2740</v>
      </c>
      <c r="V218" s="16" t="s">
        <v>1543</v>
      </c>
      <c r="W218" s="13"/>
      <c r="X218" s="16"/>
      <c r="Y218" s="13"/>
      <c r="Z218" s="13"/>
      <c r="AA218" s="10"/>
      <c r="AB218" s="10"/>
      <c r="AC218" s="10"/>
      <c r="AD218" s="10"/>
    </row>
    <row r="219" spans="2:30" ht="24" x14ac:dyDescent="0.55000000000000004">
      <c r="B219" s="16"/>
      <c r="C219" s="16"/>
      <c r="D219" s="16"/>
      <c r="E219" s="16"/>
      <c r="F219" s="10"/>
      <c r="G219" s="10"/>
      <c r="H219" s="16"/>
      <c r="I219" s="16"/>
      <c r="J219" s="16"/>
      <c r="K219" s="16"/>
      <c r="L219" s="10"/>
      <c r="M219" s="10"/>
      <c r="N219" s="10"/>
      <c r="O219" s="10"/>
      <c r="P219" s="16"/>
      <c r="Q219" s="13">
        <v>17</v>
      </c>
      <c r="R219" s="16" t="s">
        <v>2744</v>
      </c>
      <c r="S219" s="16" t="s">
        <v>576</v>
      </c>
      <c r="T219" s="10" t="s">
        <v>2745</v>
      </c>
      <c r="U219" s="10" t="s">
        <v>2746</v>
      </c>
      <c r="V219" s="16" t="s">
        <v>1543</v>
      </c>
      <c r="W219" s="13"/>
      <c r="X219" s="16"/>
      <c r="Y219" s="13"/>
      <c r="Z219" s="13"/>
      <c r="AA219" s="10"/>
      <c r="AB219" s="10"/>
      <c r="AC219" s="10"/>
      <c r="AD219" s="10"/>
    </row>
    <row r="220" spans="2:30" ht="24" x14ac:dyDescent="0.55000000000000004">
      <c r="B220" s="16"/>
      <c r="C220" s="16"/>
      <c r="D220" s="16"/>
      <c r="E220" s="16"/>
      <c r="F220" s="10"/>
      <c r="G220" s="10"/>
      <c r="H220" s="16"/>
      <c r="I220" s="16"/>
      <c r="J220" s="16"/>
      <c r="K220" s="16"/>
      <c r="L220" s="10"/>
      <c r="M220" s="10"/>
      <c r="N220" s="10"/>
      <c r="O220" s="10"/>
      <c r="P220" s="16"/>
      <c r="Q220" s="13">
        <v>18</v>
      </c>
      <c r="R220" s="16" t="s">
        <v>1773</v>
      </c>
      <c r="S220" s="16" t="s">
        <v>576</v>
      </c>
      <c r="T220" s="10" t="s">
        <v>1774</v>
      </c>
      <c r="U220" s="10" t="s">
        <v>1775</v>
      </c>
      <c r="V220" s="16" t="s">
        <v>1543</v>
      </c>
      <c r="W220" s="13"/>
      <c r="X220" s="16"/>
      <c r="Y220" s="13"/>
      <c r="Z220" s="13"/>
      <c r="AA220" s="10"/>
      <c r="AB220" s="10"/>
      <c r="AC220" s="10"/>
      <c r="AD220" s="10"/>
    </row>
    <row r="221" spans="2:30" ht="24" x14ac:dyDescent="0.55000000000000004">
      <c r="B221" s="16"/>
      <c r="C221" s="16"/>
      <c r="D221" s="16"/>
      <c r="E221" s="16"/>
      <c r="F221" s="10"/>
      <c r="G221" s="10"/>
      <c r="H221" s="16"/>
      <c r="I221" s="16"/>
      <c r="J221" s="16"/>
      <c r="K221" s="16"/>
      <c r="L221" s="10"/>
      <c r="M221" s="10"/>
      <c r="N221" s="10"/>
      <c r="O221" s="10"/>
      <c r="P221" s="16"/>
      <c r="Q221" s="13">
        <v>19</v>
      </c>
      <c r="R221" s="16" t="s">
        <v>1776</v>
      </c>
      <c r="S221" s="16" t="s">
        <v>576</v>
      </c>
      <c r="T221" s="10" t="s">
        <v>1777</v>
      </c>
      <c r="U221" s="10" t="s">
        <v>1778</v>
      </c>
      <c r="V221" s="16" t="s">
        <v>1543</v>
      </c>
      <c r="W221" s="13"/>
      <c r="X221" s="16"/>
      <c r="Y221" s="13"/>
      <c r="Z221" s="13"/>
      <c r="AA221" s="10"/>
      <c r="AB221" s="10"/>
      <c r="AC221" s="10"/>
      <c r="AD221" s="10"/>
    </row>
    <row r="222" spans="2:30" ht="24" x14ac:dyDescent="0.55000000000000004">
      <c r="B222" s="16"/>
      <c r="C222" s="16"/>
      <c r="D222" s="16"/>
      <c r="E222" s="16"/>
      <c r="F222" s="10"/>
      <c r="G222" s="10"/>
      <c r="H222" s="16"/>
      <c r="I222" s="16"/>
      <c r="J222" s="16"/>
      <c r="K222" s="16"/>
      <c r="L222" s="10"/>
      <c r="M222" s="10"/>
      <c r="N222" s="10"/>
      <c r="O222" s="10"/>
      <c r="P222" s="16"/>
      <c r="Q222" s="13">
        <v>20</v>
      </c>
      <c r="R222" s="16" t="s">
        <v>1800</v>
      </c>
      <c r="S222" s="16" t="s">
        <v>576</v>
      </c>
      <c r="T222" s="10" t="s">
        <v>1801</v>
      </c>
      <c r="U222" s="10" t="s">
        <v>199</v>
      </c>
      <c r="V222" s="16" t="s">
        <v>1543</v>
      </c>
      <c r="W222" s="13"/>
      <c r="X222" s="16"/>
      <c r="Y222" s="13"/>
      <c r="Z222" s="13"/>
      <c r="AA222" s="10"/>
      <c r="AB222" s="10"/>
      <c r="AC222" s="10"/>
      <c r="AD222" s="10"/>
    </row>
    <row r="223" spans="2:30" ht="24" x14ac:dyDescent="0.55000000000000004">
      <c r="B223" s="16"/>
      <c r="C223" s="16"/>
      <c r="D223" s="16"/>
      <c r="E223" s="16"/>
      <c r="F223" s="10"/>
      <c r="G223" s="10"/>
      <c r="H223" s="16"/>
      <c r="I223" s="16"/>
      <c r="J223" s="16"/>
      <c r="K223" s="16"/>
      <c r="L223" s="10"/>
      <c r="M223" s="10"/>
      <c r="N223" s="10"/>
      <c r="O223" s="10"/>
      <c r="P223" s="16"/>
      <c r="Q223" s="13">
        <v>21</v>
      </c>
      <c r="R223" s="16" t="s">
        <v>1802</v>
      </c>
      <c r="S223" s="16" t="s">
        <v>576</v>
      </c>
      <c r="T223" s="10" t="s">
        <v>1803</v>
      </c>
      <c r="U223" s="10" t="s">
        <v>1804</v>
      </c>
      <c r="V223" s="16" t="s">
        <v>1543</v>
      </c>
      <c r="W223" s="13"/>
      <c r="X223" s="16"/>
      <c r="Y223" s="13"/>
      <c r="Z223" s="13"/>
      <c r="AA223" s="10"/>
      <c r="AB223" s="10"/>
      <c r="AC223" s="10"/>
      <c r="AD223" s="10"/>
    </row>
    <row r="224" spans="2:30" ht="24" x14ac:dyDescent="0.55000000000000004">
      <c r="B224" s="16"/>
      <c r="C224" s="16"/>
      <c r="D224" s="16"/>
      <c r="E224" s="16"/>
      <c r="F224" s="10"/>
      <c r="G224" s="10"/>
      <c r="H224" s="16"/>
      <c r="I224" s="16"/>
      <c r="J224" s="16"/>
      <c r="K224" s="16"/>
      <c r="L224" s="10"/>
      <c r="M224" s="10"/>
      <c r="N224" s="10"/>
      <c r="O224" s="10"/>
      <c r="P224" s="16"/>
      <c r="Q224" s="13">
        <v>22</v>
      </c>
      <c r="R224" s="16" t="s">
        <v>1822</v>
      </c>
      <c r="S224" s="16" t="s">
        <v>576</v>
      </c>
      <c r="T224" s="10" t="s">
        <v>1823</v>
      </c>
      <c r="U224" s="10" t="s">
        <v>265</v>
      </c>
      <c r="V224" s="16" t="s">
        <v>1543</v>
      </c>
      <c r="W224" s="13"/>
      <c r="X224" s="16"/>
      <c r="Y224" s="13"/>
      <c r="Z224" s="13"/>
      <c r="AA224" s="10"/>
      <c r="AB224" s="10"/>
      <c r="AC224" s="10"/>
      <c r="AD224" s="10"/>
    </row>
    <row r="225" spans="2:30" ht="24" x14ac:dyDescent="0.55000000000000004">
      <c r="B225" s="16"/>
      <c r="C225" s="16"/>
      <c r="D225" s="16"/>
      <c r="E225" s="16"/>
      <c r="F225" s="10"/>
      <c r="G225" s="10"/>
      <c r="H225" s="16"/>
      <c r="I225" s="16"/>
      <c r="J225" s="16"/>
      <c r="K225" s="16"/>
      <c r="L225" s="10"/>
      <c r="M225" s="10"/>
      <c r="N225" s="10"/>
      <c r="O225" s="10"/>
      <c r="P225" s="16"/>
      <c r="Q225" s="13">
        <v>23</v>
      </c>
      <c r="R225" s="16" t="s">
        <v>1824</v>
      </c>
      <c r="S225" s="16" t="s">
        <v>576</v>
      </c>
      <c r="T225" s="10" t="s">
        <v>1825</v>
      </c>
      <c r="U225" s="10" t="s">
        <v>1826</v>
      </c>
      <c r="V225" s="16" t="s">
        <v>1543</v>
      </c>
      <c r="W225" s="13"/>
      <c r="X225" s="16"/>
      <c r="Y225" s="13"/>
      <c r="Z225" s="13"/>
      <c r="AA225" s="10"/>
      <c r="AB225" s="10"/>
      <c r="AC225" s="10"/>
      <c r="AD225" s="10"/>
    </row>
    <row r="226" spans="2:30" ht="24" x14ac:dyDescent="0.55000000000000004">
      <c r="B226" s="16"/>
      <c r="C226" s="16"/>
      <c r="D226" s="16"/>
      <c r="E226" s="16"/>
      <c r="F226" s="10"/>
      <c r="G226" s="10"/>
      <c r="H226" s="16"/>
      <c r="I226" s="16"/>
      <c r="J226" s="16"/>
      <c r="K226" s="16"/>
      <c r="L226" s="10"/>
      <c r="M226" s="10"/>
      <c r="N226" s="10"/>
      <c r="O226" s="10"/>
      <c r="P226" s="16"/>
      <c r="Q226" s="13">
        <v>24</v>
      </c>
      <c r="R226" s="16" t="s">
        <v>1850</v>
      </c>
      <c r="S226" s="16" t="s">
        <v>576</v>
      </c>
      <c r="T226" s="10" t="s">
        <v>1851</v>
      </c>
      <c r="U226" s="10" t="s">
        <v>1852</v>
      </c>
      <c r="V226" s="16" t="s">
        <v>1543</v>
      </c>
      <c r="W226" s="13"/>
      <c r="X226" s="16"/>
      <c r="Y226" s="13"/>
      <c r="Z226" s="13"/>
      <c r="AA226" s="10"/>
      <c r="AB226" s="10"/>
      <c r="AC226" s="10"/>
      <c r="AD226" s="10"/>
    </row>
    <row r="227" spans="2:30" ht="24" x14ac:dyDescent="0.55000000000000004">
      <c r="B227" s="16"/>
      <c r="C227" s="16"/>
      <c r="D227" s="16"/>
      <c r="E227" s="16"/>
      <c r="F227" s="10"/>
      <c r="G227" s="10"/>
      <c r="H227" s="16"/>
      <c r="I227" s="16"/>
      <c r="J227" s="16"/>
      <c r="K227" s="16"/>
      <c r="L227" s="10"/>
      <c r="M227" s="10"/>
      <c r="N227" s="10"/>
      <c r="O227" s="10"/>
      <c r="P227" s="16"/>
      <c r="Q227" s="13">
        <v>25</v>
      </c>
      <c r="R227" s="16" t="s">
        <v>1862</v>
      </c>
      <c r="S227" s="16" t="s">
        <v>576</v>
      </c>
      <c r="T227" s="10" t="s">
        <v>1863</v>
      </c>
      <c r="U227" s="10" t="s">
        <v>1864</v>
      </c>
      <c r="V227" s="16" t="s">
        <v>1543</v>
      </c>
      <c r="W227" s="13"/>
      <c r="X227" s="16"/>
      <c r="Y227" s="13"/>
      <c r="Z227" s="13"/>
      <c r="AA227" s="10"/>
      <c r="AB227" s="10"/>
      <c r="AC227" s="10"/>
      <c r="AD227" s="10"/>
    </row>
    <row r="228" spans="2:30" ht="24" x14ac:dyDescent="0.55000000000000004">
      <c r="B228" s="16"/>
      <c r="C228" s="16"/>
      <c r="D228" s="16"/>
      <c r="E228" s="16"/>
      <c r="F228" s="10"/>
      <c r="G228" s="10"/>
      <c r="H228" s="16"/>
      <c r="I228" s="16"/>
      <c r="J228" s="16"/>
      <c r="K228" s="16"/>
      <c r="L228" s="10"/>
      <c r="M228" s="10"/>
      <c r="N228" s="10"/>
      <c r="O228" s="10"/>
      <c r="P228" s="16"/>
      <c r="Q228" s="13">
        <v>26</v>
      </c>
      <c r="R228" s="16" t="s">
        <v>1865</v>
      </c>
      <c r="S228" s="16" t="s">
        <v>576</v>
      </c>
      <c r="T228" s="10" t="s">
        <v>1866</v>
      </c>
      <c r="U228" s="10" t="s">
        <v>500</v>
      </c>
      <c r="V228" s="16" t="s">
        <v>1543</v>
      </c>
      <c r="W228" s="13"/>
      <c r="X228" s="16"/>
      <c r="Y228" s="13"/>
      <c r="Z228" s="13"/>
      <c r="AA228" s="10"/>
      <c r="AB228" s="10"/>
      <c r="AC228" s="10"/>
      <c r="AD228" s="10"/>
    </row>
    <row r="229" spans="2:30" ht="24" x14ac:dyDescent="0.55000000000000004">
      <c r="B229" s="16"/>
      <c r="C229" s="16"/>
      <c r="D229" s="16"/>
      <c r="E229" s="16"/>
      <c r="F229" s="10"/>
      <c r="G229" s="10"/>
      <c r="H229" s="16"/>
      <c r="I229" s="16"/>
      <c r="J229" s="16"/>
      <c r="K229" s="16"/>
      <c r="L229" s="10"/>
      <c r="M229" s="10"/>
      <c r="N229" s="10"/>
      <c r="O229" s="10"/>
      <c r="P229" s="16"/>
      <c r="Q229" s="13">
        <v>27</v>
      </c>
      <c r="R229" s="16" t="s">
        <v>1885</v>
      </c>
      <c r="S229" s="16" t="s">
        <v>576</v>
      </c>
      <c r="T229" s="10" t="s">
        <v>1886</v>
      </c>
      <c r="U229" s="10" t="s">
        <v>1887</v>
      </c>
      <c r="V229" s="16" t="s">
        <v>1543</v>
      </c>
      <c r="W229" s="13"/>
      <c r="X229" s="16"/>
      <c r="Y229" s="13"/>
      <c r="Z229" s="13"/>
      <c r="AA229" s="10"/>
      <c r="AB229" s="10"/>
      <c r="AC229" s="10"/>
      <c r="AD229" s="10"/>
    </row>
    <row r="230" spans="2:30" ht="24" x14ac:dyDescent="0.55000000000000004">
      <c r="B230" s="16"/>
      <c r="C230" s="16"/>
      <c r="D230" s="16"/>
      <c r="E230" s="16"/>
      <c r="F230" s="10"/>
      <c r="G230" s="10"/>
      <c r="H230" s="16"/>
      <c r="I230" s="16"/>
      <c r="J230" s="16"/>
      <c r="K230" s="16"/>
      <c r="L230" s="10"/>
      <c r="M230" s="10"/>
      <c r="N230" s="10"/>
      <c r="O230" s="10"/>
      <c r="P230" s="16"/>
      <c r="Q230" s="13">
        <v>28</v>
      </c>
      <c r="R230" s="16" t="s">
        <v>1890</v>
      </c>
      <c r="S230" s="16" t="s">
        <v>576</v>
      </c>
      <c r="T230" s="10" t="s">
        <v>1891</v>
      </c>
      <c r="U230" s="10" t="s">
        <v>498</v>
      </c>
      <c r="V230" s="16" t="s">
        <v>1543</v>
      </c>
      <c r="W230" s="13"/>
      <c r="X230" s="16"/>
      <c r="Y230" s="13"/>
      <c r="Z230" s="13"/>
      <c r="AA230" s="10"/>
      <c r="AB230" s="10"/>
      <c r="AC230" s="10"/>
      <c r="AD230" s="10"/>
    </row>
    <row r="231" spans="2:30" ht="24" x14ac:dyDescent="0.55000000000000004">
      <c r="B231" s="16"/>
      <c r="C231" s="16"/>
      <c r="D231" s="16"/>
      <c r="E231" s="16"/>
      <c r="F231" s="10"/>
      <c r="G231" s="10"/>
      <c r="H231" s="16"/>
      <c r="I231" s="16"/>
      <c r="J231" s="16"/>
      <c r="K231" s="16"/>
      <c r="L231" s="10"/>
      <c r="M231" s="10"/>
      <c r="N231" s="10"/>
      <c r="O231" s="10"/>
      <c r="P231" s="16"/>
      <c r="Q231" s="13">
        <v>29</v>
      </c>
      <c r="R231" s="16" t="s">
        <v>1905</v>
      </c>
      <c r="S231" s="16" t="s">
        <v>576</v>
      </c>
      <c r="T231" s="10" t="s">
        <v>1906</v>
      </c>
      <c r="U231" s="10" t="s">
        <v>1907</v>
      </c>
      <c r="V231" s="16" t="s">
        <v>1543</v>
      </c>
      <c r="W231" s="13"/>
      <c r="X231" s="16"/>
      <c r="Y231" s="13"/>
      <c r="Z231" s="13"/>
      <c r="AA231" s="10"/>
      <c r="AB231" s="10"/>
      <c r="AC231" s="10"/>
      <c r="AD231" s="10"/>
    </row>
    <row r="232" spans="2:30" ht="24" x14ac:dyDescent="0.55000000000000004">
      <c r="B232" s="16"/>
      <c r="C232" s="16"/>
      <c r="D232" s="16"/>
      <c r="E232" s="16"/>
      <c r="F232" s="10"/>
      <c r="G232" s="10"/>
      <c r="H232" s="16"/>
      <c r="I232" s="16"/>
      <c r="J232" s="16"/>
      <c r="K232" s="16"/>
      <c r="L232" s="10"/>
      <c r="M232" s="10"/>
      <c r="N232" s="10"/>
      <c r="O232" s="10"/>
      <c r="P232" s="16"/>
      <c r="Q232" s="13">
        <v>30</v>
      </c>
      <c r="R232" s="16" t="s">
        <v>1914</v>
      </c>
      <c r="S232" s="16" t="s">
        <v>576</v>
      </c>
      <c r="T232" s="10" t="s">
        <v>1915</v>
      </c>
      <c r="U232" s="10" t="s">
        <v>1916</v>
      </c>
      <c r="V232" s="16" t="s">
        <v>1543</v>
      </c>
      <c r="W232" s="13"/>
      <c r="X232" s="16"/>
      <c r="Y232" s="13"/>
      <c r="Z232" s="13"/>
      <c r="AA232" s="10"/>
      <c r="AB232" s="10"/>
      <c r="AC232" s="10"/>
      <c r="AD232" s="10"/>
    </row>
    <row r="233" spans="2:30" ht="24" x14ac:dyDescent="0.55000000000000004">
      <c r="B233" s="16"/>
      <c r="C233" s="16"/>
      <c r="D233" s="16"/>
      <c r="E233" s="16"/>
      <c r="F233" s="10"/>
      <c r="G233" s="10"/>
      <c r="H233" s="16"/>
      <c r="I233" s="16"/>
      <c r="J233" s="16"/>
      <c r="K233" s="16"/>
      <c r="L233" s="10"/>
      <c r="M233" s="10"/>
      <c r="N233" s="10"/>
      <c r="O233" s="10"/>
      <c r="P233" s="16"/>
      <c r="Q233" s="13">
        <v>31</v>
      </c>
      <c r="R233" s="16" t="s">
        <v>1930</v>
      </c>
      <c r="S233" s="16" t="s">
        <v>576</v>
      </c>
      <c r="T233" s="10" t="s">
        <v>240</v>
      </c>
      <c r="U233" s="10" t="s">
        <v>1931</v>
      </c>
      <c r="V233" s="16" t="s">
        <v>1543</v>
      </c>
      <c r="W233" s="13"/>
      <c r="X233" s="16"/>
      <c r="Y233" s="13"/>
      <c r="Z233" s="13"/>
      <c r="AA233" s="10"/>
      <c r="AB233" s="10"/>
      <c r="AC233" s="10"/>
      <c r="AD233" s="10"/>
    </row>
    <row r="234" spans="2:30" ht="24" x14ac:dyDescent="0.55000000000000004">
      <c r="B234" s="16"/>
      <c r="C234" s="16"/>
      <c r="D234" s="16"/>
      <c r="E234" s="16"/>
      <c r="F234" s="10"/>
      <c r="G234" s="10"/>
      <c r="H234" s="16"/>
      <c r="I234" s="16"/>
      <c r="J234" s="16"/>
      <c r="K234" s="16"/>
      <c r="L234" s="10"/>
      <c r="M234" s="10"/>
      <c r="N234" s="10"/>
      <c r="O234" s="10"/>
      <c r="P234" s="16"/>
      <c r="Q234" s="13">
        <v>32</v>
      </c>
      <c r="R234" s="16" t="s">
        <v>1936</v>
      </c>
      <c r="S234" s="16" t="s">
        <v>576</v>
      </c>
      <c r="T234" s="10" t="s">
        <v>1937</v>
      </c>
      <c r="U234" s="10" t="s">
        <v>1938</v>
      </c>
      <c r="V234" s="16" t="s">
        <v>1543</v>
      </c>
      <c r="W234" s="13"/>
      <c r="X234" s="16"/>
      <c r="Y234" s="13"/>
      <c r="Z234" s="13"/>
      <c r="AA234" s="10"/>
      <c r="AB234" s="10"/>
      <c r="AC234" s="10"/>
      <c r="AD234" s="10"/>
    </row>
    <row r="235" spans="2:30" ht="24" x14ac:dyDescent="0.55000000000000004">
      <c r="B235" s="16"/>
      <c r="C235" s="16"/>
      <c r="D235" s="16"/>
      <c r="E235" s="16"/>
      <c r="F235" s="10"/>
      <c r="G235" s="10"/>
      <c r="H235" s="16"/>
      <c r="I235" s="16"/>
      <c r="J235" s="16"/>
      <c r="K235" s="16"/>
      <c r="L235" s="10"/>
      <c r="M235" s="10"/>
      <c r="N235" s="10"/>
      <c r="O235" s="10"/>
      <c r="P235" s="16"/>
      <c r="Q235" s="13">
        <v>33</v>
      </c>
      <c r="R235" s="16" t="s">
        <v>1954</v>
      </c>
      <c r="S235" s="16" t="s">
        <v>576</v>
      </c>
      <c r="T235" s="10" t="s">
        <v>1955</v>
      </c>
      <c r="U235" s="10" t="s">
        <v>1956</v>
      </c>
      <c r="V235" s="16" t="s">
        <v>1543</v>
      </c>
      <c r="W235" s="13"/>
      <c r="X235" s="16"/>
      <c r="Y235" s="13"/>
      <c r="Z235" s="13"/>
      <c r="AA235" s="10"/>
      <c r="AB235" s="10"/>
      <c r="AC235" s="10"/>
      <c r="AD235" s="10"/>
    </row>
    <row r="236" spans="2:30" ht="24" x14ac:dyDescent="0.55000000000000004">
      <c r="B236" s="16"/>
      <c r="C236" s="16"/>
      <c r="D236" s="16"/>
      <c r="E236" s="16"/>
      <c r="F236" s="10"/>
      <c r="G236" s="10"/>
      <c r="H236" s="16"/>
      <c r="I236" s="16"/>
      <c r="J236" s="16"/>
      <c r="K236" s="16"/>
      <c r="L236" s="10"/>
      <c r="M236" s="10"/>
      <c r="N236" s="10"/>
      <c r="O236" s="10"/>
      <c r="P236" s="16"/>
      <c r="Q236" s="13">
        <v>34</v>
      </c>
      <c r="R236" s="16" t="s">
        <v>1959</v>
      </c>
      <c r="S236" s="16" t="s">
        <v>576</v>
      </c>
      <c r="T236" s="10" t="s">
        <v>1960</v>
      </c>
      <c r="U236" s="10" t="s">
        <v>264</v>
      </c>
      <c r="V236" s="16" t="s">
        <v>1543</v>
      </c>
      <c r="W236" s="13"/>
      <c r="X236" s="16"/>
      <c r="Y236" s="13"/>
      <c r="Z236" s="13"/>
      <c r="AA236" s="10"/>
      <c r="AB236" s="10"/>
      <c r="AC236" s="10"/>
      <c r="AD236" s="10"/>
    </row>
    <row r="237" spans="2:30" ht="24" x14ac:dyDescent="0.55000000000000004">
      <c r="B237" s="16"/>
      <c r="C237" s="16"/>
      <c r="D237" s="16"/>
      <c r="E237" s="16"/>
      <c r="F237" s="10"/>
      <c r="G237" s="10"/>
      <c r="H237" s="16"/>
      <c r="I237" s="16"/>
      <c r="J237" s="16"/>
      <c r="K237" s="16"/>
      <c r="L237" s="10"/>
      <c r="M237" s="10"/>
      <c r="N237" s="10"/>
      <c r="O237" s="10"/>
      <c r="P237" s="16"/>
      <c r="Q237" s="13">
        <v>35</v>
      </c>
      <c r="R237" s="16" t="s">
        <v>2755</v>
      </c>
      <c r="S237" s="16" t="s">
        <v>576</v>
      </c>
      <c r="T237" s="10" t="s">
        <v>2756</v>
      </c>
      <c r="U237" s="10" t="s">
        <v>2757</v>
      </c>
      <c r="V237" s="16" t="s">
        <v>1543</v>
      </c>
      <c r="W237" s="13"/>
      <c r="X237" s="16"/>
      <c r="Y237" s="13"/>
      <c r="Z237" s="13"/>
      <c r="AA237" s="10"/>
      <c r="AB237" s="10"/>
      <c r="AC237" s="10"/>
      <c r="AD237" s="10"/>
    </row>
    <row r="238" spans="2:30" ht="24" x14ac:dyDescent="0.55000000000000004">
      <c r="B238" s="16"/>
      <c r="C238" s="16"/>
      <c r="D238" s="16"/>
      <c r="E238" s="16"/>
      <c r="F238" s="10"/>
      <c r="G238" s="10"/>
      <c r="H238" s="16"/>
      <c r="I238" s="16"/>
      <c r="J238" s="16"/>
      <c r="K238" s="16"/>
      <c r="L238" s="10"/>
      <c r="M238" s="10"/>
      <c r="N238" s="10"/>
      <c r="O238" s="10"/>
      <c r="P238" s="16"/>
      <c r="Q238" s="13">
        <v>36</v>
      </c>
      <c r="R238" s="16" t="s">
        <v>2758</v>
      </c>
      <c r="S238" s="16" t="s">
        <v>576</v>
      </c>
      <c r="T238" s="10" t="s">
        <v>2759</v>
      </c>
      <c r="U238" s="10" t="s">
        <v>2760</v>
      </c>
      <c r="V238" s="16" t="s">
        <v>1543</v>
      </c>
      <c r="W238" s="13"/>
      <c r="X238" s="16"/>
      <c r="Y238" s="13"/>
      <c r="Z238" s="13"/>
      <c r="AA238" s="10"/>
      <c r="AB238" s="10"/>
      <c r="AC238" s="10"/>
      <c r="AD238" s="10"/>
    </row>
    <row r="239" spans="2:30" ht="24" x14ac:dyDescent="0.55000000000000004">
      <c r="B239" s="16"/>
      <c r="C239" s="16"/>
      <c r="D239" s="16"/>
      <c r="E239" s="16"/>
      <c r="F239" s="10"/>
      <c r="G239" s="10"/>
      <c r="H239" s="16"/>
      <c r="I239" s="16"/>
      <c r="J239" s="16"/>
      <c r="K239" s="16"/>
      <c r="L239" s="10"/>
      <c r="M239" s="10"/>
      <c r="N239" s="10"/>
      <c r="O239" s="10"/>
      <c r="P239" s="16"/>
      <c r="Q239" s="13">
        <v>1</v>
      </c>
      <c r="R239" s="16" t="s">
        <v>1562</v>
      </c>
      <c r="S239" s="16" t="s">
        <v>577</v>
      </c>
      <c r="T239" s="10" t="s">
        <v>1563</v>
      </c>
      <c r="U239" s="10" t="s">
        <v>1564</v>
      </c>
      <c r="V239" s="16" t="s">
        <v>1543</v>
      </c>
      <c r="W239" s="13"/>
      <c r="X239" s="16"/>
      <c r="Y239" s="13"/>
      <c r="Z239" s="13"/>
      <c r="AA239" s="10"/>
      <c r="AB239" s="10"/>
      <c r="AC239" s="10"/>
      <c r="AD239" s="10"/>
    </row>
    <row r="240" spans="2:30" ht="24" x14ac:dyDescent="0.55000000000000004">
      <c r="B240" s="16"/>
      <c r="C240" s="16"/>
      <c r="D240" s="16"/>
      <c r="E240" s="16"/>
      <c r="F240" s="10"/>
      <c r="G240" s="10"/>
      <c r="H240" s="16"/>
      <c r="I240" s="16"/>
      <c r="J240" s="16"/>
      <c r="K240" s="16"/>
      <c r="L240" s="10"/>
      <c r="M240" s="10"/>
      <c r="N240" s="10"/>
      <c r="O240" s="10"/>
      <c r="P240" s="16"/>
      <c r="Q240" s="13">
        <v>2</v>
      </c>
      <c r="R240" s="16" t="s">
        <v>1576</v>
      </c>
      <c r="S240" s="16" t="s">
        <v>577</v>
      </c>
      <c r="T240" s="10" t="s">
        <v>1577</v>
      </c>
      <c r="U240" s="10" t="s">
        <v>1578</v>
      </c>
      <c r="V240" s="16" t="s">
        <v>1543</v>
      </c>
      <c r="W240" s="13"/>
      <c r="X240" s="16"/>
      <c r="Y240" s="13"/>
      <c r="Z240" s="13"/>
      <c r="AA240" s="10"/>
      <c r="AB240" s="10"/>
      <c r="AC240" s="10"/>
      <c r="AD240" s="10"/>
    </row>
    <row r="241" spans="2:30" ht="24" x14ac:dyDescent="0.55000000000000004">
      <c r="B241" s="16"/>
      <c r="C241" s="16"/>
      <c r="D241" s="16"/>
      <c r="E241" s="16"/>
      <c r="F241" s="10"/>
      <c r="G241" s="10"/>
      <c r="H241" s="16"/>
      <c r="I241" s="16"/>
      <c r="J241" s="16"/>
      <c r="K241" s="16"/>
      <c r="L241" s="10"/>
      <c r="M241" s="10"/>
      <c r="N241" s="10"/>
      <c r="O241" s="10"/>
      <c r="P241" s="16"/>
      <c r="Q241" s="13">
        <v>3</v>
      </c>
      <c r="R241" s="16" t="s">
        <v>1583</v>
      </c>
      <c r="S241" s="16" t="s">
        <v>577</v>
      </c>
      <c r="T241" s="10" t="s">
        <v>1584</v>
      </c>
      <c r="U241" s="10" t="s">
        <v>1585</v>
      </c>
      <c r="V241" s="16" t="s">
        <v>1543</v>
      </c>
      <c r="W241" s="13"/>
      <c r="X241" s="16"/>
      <c r="Y241" s="13"/>
      <c r="Z241" s="13"/>
      <c r="AA241" s="10"/>
      <c r="AB241" s="10"/>
      <c r="AC241" s="10"/>
      <c r="AD241" s="10"/>
    </row>
    <row r="242" spans="2:30" ht="24" x14ac:dyDescent="0.55000000000000004">
      <c r="B242" s="16"/>
      <c r="C242" s="16"/>
      <c r="D242" s="16"/>
      <c r="E242" s="16"/>
      <c r="F242" s="10"/>
      <c r="G242" s="10"/>
      <c r="H242" s="16"/>
      <c r="I242" s="16"/>
      <c r="J242" s="16"/>
      <c r="K242" s="16"/>
      <c r="L242" s="10"/>
      <c r="M242" s="10"/>
      <c r="N242" s="10"/>
      <c r="O242" s="10"/>
      <c r="P242" s="16"/>
      <c r="Q242" s="13">
        <v>4</v>
      </c>
      <c r="R242" s="16" t="s">
        <v>1602</v>
      </c>
      <c r="S242" s="16" t="s">
        <v>577</v>
      </c>
      <c r="T242" s="10" t="s">
        <v>1603</v>
      </c>
      <c r="U242" s="10" t="s">
        <v>1604</v>
      </c>
      <c r="V242" s="16" t="s">
        <v>1543</v>
      </c>
      <c r="W242" s="13"/>
      <c r="X242" s="16"/>
      <c r="Y242" s="13"/>
      <c r="Z242" s="13"/>
      <c r="AA242" s="10"/>
      <c r="AB242" s="10"/>
      <c r="AC242" s="10"/>
      <c r="AD242" s="10"/>
    </row>
    <row r="243" spans="2:30" ht="24" x14ac:dyDescent="0.55000000000000004">
      <c r="B243" s="16"/>
      <c r="C243" s="16"/>
      <c r="D243" s="16"/>
      <c r="E243" s="16"/>
      <c r="F243" s="10"/>
      <c r="G243" s="10"/>
      <c r="H243" s="16"/>
      <c r="I243" s="16"/>
      <c r="J243" s="16"/>
      <c r="K243" s="16"/>
      <c r="L243" s="10"/>
      <c r="M243" s="10"/>
      <c r="N243" s="10"/>
      <c r="O243" s="10"/>
      <c r="P243" s="16"/>
      <c r="Q243" s="13">
        <v>5</v>
      </c>
      <c r="R243" s="16" t="s">
        <v>1608</v>
      </c>
      <c r="S243" s="16" t="s">
        <v>577</v>
      </c>
      <c r="T243" s="10" t="s">
        <v>1609</v>
      </c>
      <c r="U243" s="10" t="s">
        <v>1610</v>
      </c>
      <c r="V243" s="16" t="s">
        <v>1543</v>
      </c>
      <c r="W243" s="13"/>
      <c r="X243" s="16"/>
      <c r="Y243" s="13"/>
      <c r="Z243" s="13"/>
      <c r="AA243" s="10"/>
      <c r="AB243" s="10"/>
      <c r="AC243" s="10"/>
      <c r="AD243" s="10"/>
    </row>
    <row r="244" spans="2:30" ht="24" x14ac:dyDescent="0.55000000000000004">
      <c r="B244" s="16"/>
      <c r="C244" s="16"/>
      <c r="D244" s="16"/>
      <c r="E244" s="16"/>
      <c r="F244" s="10"/>
      <c r="G244" s="10"/>
      <c r="H244" s="16"/>
      <c r="I244" s="16"/>
      <c r="J244" s="16"/>
      <c r="K244" s="16"/>
      <c r="L244" s="10"/>
      <c r="M244" s="10"/>
      <c r="N244" s="10"/>
      <c r="O244" s="10"/>
      <c r="P244" s="16"/>
      <c r="Q244" s="13">
        <v>6</v>
      </c>
      <c r="R244" s="16" t="s">
        <v>1628</v>
      </c>
      <c r="S244" s="16" t="s">
        <v>577</v>
      </c>
      <c r="T244" s="10" t="s">
        <v>1629</v>
      </c>
      <c r="U244" s="10" t="s">
        <v>1630</v>
      </c>
      <c r="V244" s="16" t="s">
        <v>1543</v>
      </c>
      <c r="W244" s="13"/>
      <c r="X244" s="16"/>
      <c r="Y244" s="13"/>
      <c r="Z244" s="13"/>
      <c r="AA244" s="10"/>
      <c r="AB244" s="10"/>
      <c r="AC244" s="10"/>
      <c r="AD244" s="10"/>
    </row>
    <row r="245" spans="2:30" ht="24" x14ac:dyDescent="0.55000000000000004">
      <c r="B245" s="16"/>
      <c r="C245" s="16"/>
      <c r="D245" s="16"/>
      <c r="E245" s="16"/>
      <c r="F245" s="10"/>
      <c r="G245" s="10"/>
      <c r="H245" s="16"/>
      <c r="I245" s="16"/>
      <c r="J245" s="16"/>
      <c r="K245" s="16"/>
      <c r="L245" s="10"/>
      <c r="M245" s="10"/>
      <c r="N245" s="10"/>
      <c r="O245" s="10"/>
      <c r="P245" s="16"/>
      <c r="Q245" s="13">
        <v>7</v>
      </c>
      <c r="R245" s="16" t="s">
        <v>1633</v>
      </c>
      <c r="S245" s="16" t="s">
        <v>577</v>
      </c>
      <c r="T245" s="10" t="s">
        <v>173</v>
      </c>
      <c r="U245" s="10" t="s">
        <v>1634</v>
      </c>
      <c r="V245" s="16" t="s">
        <v>1543</v>
      </c>
      <c r="W245" s="13"/>
      <c r="X245" s="16"/>
      <c r="Y245" s="13"/>
      <c r="Z245" s="13"/>
      <c r="AA245" s="10"/>
      <c r="AB245" s="10"/>
      <c r="AC245" s="10"/>
      <c r="AD245" s="10"/>
    </row>
    <row r="246" spans="2:30" ht="24" x14ac:dyDescent="0.55000000000000004">
      <c r="B246" s="16"/>
      <c r="C246" s="16"/>
      <c r="D246" s="16"/>
      <c r="E246" s="16"/>
      <c r="F246" s="10"/>
      <c r="G246" s="10"/>
      <c r="H246" s="16"/>
      <c r="I246" s="16"/>
      <c r="J246" s="16"/>
      <c r="K246" s="16"/>
      <c r="L246" s="10"/>
      <c r="M246" s="10"/>
      <c r="N246" s="10"/>
      <c r="O246" s="10"/>
      <c r="P246" s="16"/>
      <c r="Q246" s="13">
        <v>8</v>
      </c>
      <c r="R246" s="16" t="s">
        <v>1643</v>
      </c>
      <c r="S246" s="16" t="s">
        <v>577</v>
      </c>
      <c r="T246" s="10" t="s">
        <v>1644</v>
      </c>
      <c r="U246" s="10" t="s">
        <v>1645</v>
      </c>
      <c r="V246" s="16" t="s">
        <v>1543</v>
      </c>
      <c r="W246" s="13"/>
      <c r="X246" s="16"/>
      <c r="Y246" s="13"/>
      <c r="Z246" s="13"/>
      <c r="AA246" s="10"/>
      <c r="AB246" s="10"/>
      <c r="AC246" s="10"/>
      <c r="AD246" s="10"/>
    </row>
    <row r="247" spans="2:30" ht="24" x14ac:dyDescent="0.55000000000000004">
      <c r="B247" s="16"/>
      <c r="C247" s="16"/>
      <c r="D247" s="16"/>
      <c r="E247" s="16"/>
      <c r="F247" s="10"/>
      <c r="G247" s="10"/>
      <c r="H247" s="16"/>
      <c r="I247" s="16"/>
      <c r="J247" s="16"/>
      <c r="K247" s="16"/>
      <c r="L247" s="10"/>
      <c r="M247" s="10"/>
      <c r="N247" s="10"/>
      <c r="O247" s="10"/>
      <c r="P247" s="16"/>
      <c r="Q247" s="13">
        <v>9</v>
      </c>
      <c r="R247" s="16" t="s">
        <v>1653</v>
      </c>
      <c r="S247" s="16" t="s">
        <v>577</v>
      </c>
      <c r="T247" s="10" t="s">
        <v>1654</v>
      </c>
      <c r="U247" s="10" t="s">
        <v>1655</v>
      </c>
      <c r="V247" s="16" t="s">
        <v>1543</v>
      </c>
      <c r="W247" s="13"/>
      <c r="X247" s="16"/>
      <c r="Y247" s="13"/>
      <c r="Z247" s="13"/>
      <c r="AA247" s="10"/>
      <c r="AB247" s="10"/>
      <c r="AC247" s="10"/>
      <c r="AD247" s="10"/>
    </row>
    <row r="248" spans="2:30" ht="24" x14ac:dyDescent="0.55000000000000004">
      <c r="B248" s="16"/>
      <c r="C248" s="16"/>
      <c r="D248" s="16"/>
      <c r="E248" s="16"/>
      <c r="F248" s="10"/>
      <c r="G248" s="10"/>
      <c r="H248" s="16"/>
      <c r="I248" s="16"/>
      <c r="J248" s="16"/>
      <c r="K248" s="16"/>
      <c r="L248" s="10"/>
      <c r="M248" s="10"/>
      <c r="N248" s="10"/>
      <c r="O248" s="10"/>
      <c r="P248" s="16"/>
      <c r="Q248" s="13">
        <v>10</v>
      </c>
      <c r="R248" s="16" t="s">
        <v>1669</v>
      </c>
      <c r="S248" s="16" t="s">
        <v>577</v>
      </c>
      <c r="T248" s="10" t="s">
        <v>1670</v>
      </c>
      <c r="U248" s="10" t="s">
        <v>1671</v>
      </c>
      <c r="V248" s="16" t="s">
        <v>1543</v>
      </c>
      <c r="W248" s="13"/>
      <c r="X248" s="16"/>
      <c r="Y248" s="13"/>
      <c r="Z248" s="13"/>
      <c r="AA248" s="10"/>
      <c r="AB248" s="10"/>
      <c r="AC248" s="10"/>
      <c r="AD248" s="10"/>
    </row>
    <row r="249" spans="2:30" ht="24" x14ac:dyDescent="0.55000000000000004">
      <c r="B249" s="16"/>
      <c r="C249" s="16"/>
      <c r="D249" s="16"/>
      <c r="E249" s="16"/>
      <c r="F249" s="10"/>
      <c r="G249" s="10"/>
      <c r="H249" s="16"/>
      <c r="I249" s="16"/>
      <c r="J249" s="16"/>
      <c r="K249" s="16"/>
      <c r="L249" s="10"/>
      <c r="M249" s="10"/>
      <c r="N249" s="10"/>
      <c r="O249" s="10"/>
      <c r="P249" s="16"/>
      <c r="Q249" s="13">
        <v>11</v>
      </c>
      <c r="R249" s="16" t="s">
        <v>1695</v>
      </c>
      <c r="S249" s="16" t="s">
        <v>577</v>
      </c>
      <c r="T249" s="10" t="s">
        <v>1696</v>
      </c>
      <c r="U249" s="10" t="s">
        <v>1697</v>
      </c>
      <c r="V249" s="16" t="s">
        <v>1543</v>
      </c>
      <c r="W249" s="13"/>
      <c r="X249" s="16"/>
      <c r="Y249" s="13"/>
      <c r="Z249" s="13"/>
      <c r="AA249" s="10"/>
      <c r="AB249" s="10"/>
      <c r="AC249" s="10"/>
      <c r="AD249" s="10"/>
    </row>
    <row r="250" spans="2:30" ht="24" x14ac:dyDescent="0.55000000000000004">
      <c r="B250" s="16"/>
      <c r="C250" s="16"/>
      <c r="D250" s="16"/>
      <c r="E250" s="16"/>
      <c r="F250" s="10"/>
      <c r="G250" s="10"/>
      <c r="H250" s="16"/>
      <c r="I250" s="16"/>
      <c r="J250" s="16"/>
      <c r="K250" s="16"/>
      <c r="L250" s="10"/>
      <c r="M250" s="10"/>
      <c r="N250" s="10"/>
      <c r="O250" s="10"/>
      <c r="P250" s="16"/>
      <c r="Q250" s="13">
        <v>12</v>
      </c>
      <c r="R250" s="16" t="s">
        <v>1698</v>
      </c>
      <c r="S250" s="16" t="s">
        <v>577</v>
      </c>
      <c r="T250" s="10" t="s">
        <v>1699</v>
      </c>
      <c r="U250" s="10" t="s">
        <v>1700</v>
      </c>
      <c r="V250" s="16" t="s">
        <v>1543</v>
      </c>
      <c r="W250" s="13"/>
      <c r="X250" s="16"/>
      <c r="Y250" s="13"/>
      <c r="Z250" s="13"/>
      <c r="AA250" s="10"/>
      <c r="AB250" s="10"/>
      <c r="AC250" s="10"/>
      <c r="AD250" s="10"/>
    </row>
    <row r="251" spans="2:30" ht="24" x14ac:dyDescent="0.55000000000000004">
      <c r="B251" s="16"/>
      <c r="C251" s="16"/>
      <c r="D251" s="16"/>
      <c r="E251" s="16"/>
      <c r="F251" s="10"/>
      <c r="G251" s="10"/>
      <c r="H251" s="16"/>
      <c r="I251" s="16"/>
      <c r="J251" s="16"/>
      <c r="K251" s="16"/>
      <c r="L251" s="10"/>
      <c r="M251" s="10"/>
      <c r="N251" s="10"/>
      <c r="O251" s="10"/>
      <c r="P251" s="16"/>
      <c r="Q251" s="13">
        <v>13</v>
      </c>
      <c r="R251" s="16" t="s">
        <v>1719</v>
      </c>
      <c r="S251" s="16" t="s">
        <v>577</v>
      </c>
      <c r="T251" s="10" t="s">
        <v>145</v>
      </c>
      <c r="U251" s="10" t="s">
        <v>535</v>
      </c>
      <c r="V251" s="16" t="s">
        <v>1543</v>
      </c>
      <c r="W251" s="13"/>
      <c r="X251" s="16"/>
      <c r="Y251" s="13"/>
      <c r="Z251" s="13"/>
      <c r="AA251" s="10"/>
      <c r="AB251" s="10"/>
      <c r="AC251" s="10"/>
      <c r="AD251" s="10"/>
    </row>
    <row r="252" spans="2:30" ht="24" x14ac:dyDescent="0.55000000000000004">
      <c r="B252" s="16"/>
      <c r="C252" s="16"/>
      <c r="D252" s="16"/>
      <c r="E252" s="16"/>
      <c r="F252" s="10"/>
      <c r="G252" s="10"/>
      <c r="H252" s="16"/>
      <c r="I252" s="16"/>
      <c r="J252" s="16"/>
      <c r="K252" s="16"/>
      <c r="L252" s="10"/>
      <c r="M252" s="10"/>
      <c r="N252" s="10"/>
      <c r="O252" s="10"/>
      <c r="P252" s="16"/>
      <c r="Q252" s="13">
        <v>14</v>
      </c>
      <c r="R252" s="16" t="s">
        <v>1721</v>
      </c>
      <c r="S252" s="16" t="s">
        <v>577</v>
      </c>
      <c r="T252" s="10" t="s">
        <v>1722</v>
      </c>
      <c r="U252" s="10" t="s">
        <v>1723</v>
      </c>
      <c r="V252" s="16" t="s">
        <v>1543</v>
      </c>
      <c r="W252" s="13"/>
      <c r="X252" s="16"/>
      <c r="Y252" s="13"/>
      <c r="Z252" s="13"/>
      <c r="AA252" s="10"/>
      <c r="AB252" s="10"/>
      <c r="AC252" s="10"/>
      <c r="AD252" s="10"/>
    </row>
    <row r="253" spans="2:30" ht="24" x14ac:dyDescent="0.55000000000000004">
      <c r="B253" s="16"/>
      <c r="C253" s="16"/>
      <c r="D253" s="16"/>
      <c r="E253" s="16"/>
      <c r="F253" s="10"/>
      <c r="G253" s="10"/>
      <c r="H253" s="16"/>
      <c r="I253" s="16"/>
      <c r="J253" s="16"/>
      <c r="K253" s="16"/>
      <c r="L253" s="10"/>
      <c r="M253" s="10"/>
      <c r="N253" s="10"/>
      <c r="O253" s="10"/>
      <c r="P253" s="16"/>
      <c r="Q253" s="13">
        <v>15</v>
      </c>
      <c r="R253" s="16" t="s">
        <v>1740</v>
      </c>
      <c r="S253" s="16" t="s">
        <v>577</v>
      </c>
      <c r="T253" s="10" t="s">
        <v>1741</v>
      </c>
      <c r="U253" s="10" t="s">
        <v>1742</v>
      </c>
      <c r="V253" s="16" t="s">
        <v>1543</v>
      </c>
      <c r="W253" s="13"/>
      <c r="X253" s="16"/>
      <c r="Y253" s="13"/>
      <c r="Z253" s="13"/>
      <c r="AA253" s="10"/>
      <c r="AB253" s="10"/>
      <c r="AC253" s="10"/>
      <c r="AD253" s="10"/>
    </row>
    <row r="254" spans="2:30" ht="24" x14ac:dyDescent="0.55000000000000004">
      <c r="B254" s="16"/>
      <c r="C254" s="16"/>
      <c r="D254" s="16"/>
      <c r="E254" s="16"/>
      <c r="F254" s="10"/>
      <c r="G254" s="10"/>
      <c r="H254" s="16"/>
      <c r="I254" s="16"/>
      <c r="J254" s="16"/>
      <c r="K254" s="16"/>
      <c r="L254" s="10"/>
      <c r="M254" s="10"/>
      <c r="N254" s="10"/>
      <c r="O254" s="10"/>
      <c r="P254" s="16"/>
      <c r="Q254" s="13">
        <v>16</v>
      </c>
      <c r="R254" s="16" t="s">
        <v>1743</v>
      </c>
      <c r="S254" s="16" t="s">
        <v>577</v>
      </c>
      <c r="T254" s="10" t="s">
        <v>1744</v>
      </c>
      <c r="U254" s="10" t="s">
        <v>149</v>
      </c>
      <c r="V254" s="16" t="s">
        <v>1543</v>
      </c>
      <c r="W254" s="13"/>
      <c r="X254" s="16"/>
      <c r="Y254" s="13"/>
      <c r="Z254" s="13"/>
      <c r="AA254" s="10"/>
      <c r="AB254" s="10"/>
      <c r="AC254" s="10"/>
      <c r="AD254" s="10"/>
    </row>
    <row r="255" spans="2:30" ht="24" x14ac:dyDescent="0.55000000000000004">
      <c r="B255" s="16"/>
      <c r="C255" s="16"/>
      <c r="D255" s="16"/>
      <c r="E255" s="16"/>
      <c r="F255" s="10"/>
      <c r="G255" s="10"/>
      <c r="H255" s="16"/>
      <c r="I255" s="16"/>
      <c r="J255" s="16"/>
      <c r="K255" s="16"/>
      <c r="L255" s="10"/>
      <c r="M255" s="10"/>
      <c r="N255" s="10"/>
      <c r="O255" s="10"/>
      <c r="P255" s="16"/>
      <c r="Q255" s="13">
        <v>17</v>
      </c>
      <c r="R255" s="16" t="s">
        <v>2741</v>
      </c>
      <c r="S255" s="16" t="s">
        <v>577</v>
      </c>
      <c r="T255" s="10" t="s">
        <v>2742</v>
      </c>
      <c r="U255" s="10" t="s">
        <v>2743</v>
      </c>
      <c r="V255" s="16" t="s">
        <v>1543</v>
      </c>
      <c r="W255" s="13"/>
      <c r="X255" s="16"/>
      <c r="Y255" s="13"/>
      <c r="Z255" s="13"/>
      <c r="AA255" s="10"/>
      <c r="AB255" s="10"/>
      <c r="AC255" s="10"/>
      <c r="AD255" s="10"/>
    </row>
    <row r="256" spans="2:30" ht="24" x14ac:dyDescent="0.55000000000000004">
      <c r="B256" s="16"/>
      <c r="C256" s="16"/>
      <c r="D256" s="16"/>
      <c r="E256" s="16"/>
      <c r="F256" s="10"/>
      <c r="G256" s="10"/>
      <c r="H256" s="16"/>
      <c r="I256" s="16"/>
      <c r="J256" s="16"/>
      <c r="K256" s="16"/>
      <c r="L256" s="10"/>
      <c r="M256" s="10"/>
      <c r="N256" s="10"/>
      <c r="O256" s="10"/>
      <c r="P256" s="16"/>
      <c r="Q256" s="13">
        <v>18</v>
      </c>
      <c r="R256" s="16" t="s">
        <v>1771</v>
      </c>
      <c r="S256" s="16" t="s">
        <v>577</v>
      </c>
      <c r="T256" s="10" t="s">
        <v>1772</v>
      </c>
      <c r="U256" s="10" t="s">
        <v>191</v>
      </c>
      <c r="V256" s="16" t="s">
        <v>1543</v>
      </c>
      <c r="W256" s="13"/>
      <c r="X256" s="16"/>
      <c r="Y256" s="13"/>
      <c r="Z256" s="13"/>
      <c r="AA256" s="10"/>
      <c r="AB256" s="10"/>
      <c r="AC256" s="10"/>
      <c r="AD256" s="10"/>
    </row>
    <row r="257" spans="2:30" ht="24" x14ac:dyDescent="0.55000000000000004">
      <c r="B257" s="16"/>
      <c r="C257" s="16"/>
      <c r="D257" s="16"/>
      <c r="E257" s="16"/>
      <c r="F257" s="10"/>
      <c r="G257" s="10"/>
      <c r="H257" s="16"/>
      <c r="I257" s="16"/>
      <c r="J257" s="16"/>
      <c r="K257" s="16"/>
      <c r="L257" s="10"/>
      <c r="M257" s="10"/>
      <c r="N257" s="10"/>
      <c r="O257" s="10"/>
      <c r="P257" s="16"/>
      <c r="Q257" s="13">
        <v>19</v>
      </c>
      <c r="R257" s="16" t="s">
        <v>1779</v>
      </c>
      <c r="S257" s="16" t="s">
        <v>577</v>
      </c>
      <c r="T257" s="10" t="s">
        <v>1780</v>
      </c>
      <c r="U257" s="10" t="s">
        <v>1781</v>
      </c>
      <c r="V257" s="16" t="s">
        <v>1543</v>
      </c>
      <c r="W257" s="13"/>
      <c r="X257" s="16"/>
      <c r="Y257" s="13"/>
      <c r="Z257" s="13"/>
      <c r="AA257" s="10"/>
      <c r="AB257" s="10"/>
      <c r="AC257" s="10"/>
      <c r="AD257" s="10"/>
    </row>
    <row r="258" spans="2:30" ht="24" x14ac:dyDescent="0.55000000000000004">
      <c r="B258" s="16"/>
      <c r="C258" s="16"/>
      <c r="D258" s="16"/>
      <c r="E258" s="16"/>
      <c r="F258" s="10"/>
      <c r="G258" s="10"/>
      <c r="H258" s="16"/>
      <c r="I258" s="16"/>
      <c r="J258" s="16"/>
      <c r="K258" s="16"/>
      <c r="L258" s="10"/>
      <c r="M258" s="10"/>
      <c r="N258" s="10"/>
      <c r="O258" s="10"/>
      <c r="P258" s="16"/>
      <c r="Q258" s="13">
        <v>20</v>
      </c>
      <c r="R258" s="16" t="s">
        <v>1797</v>
      </c>
      <c r="S258" s="16" t="s">
        <v>577</v>
      </c>
      <c r="T258" s="10" t="s">
        <v>1798</v>
      </c>
      <c r="U258" s="10" t="s">
        <v>1799</v>
      </c>
      <c r="V258" s="16" t="s">
        <v>1543</v>
      </c>
      <c r="W258" s="13"/>
      <c r="X258" s="16"/>
      <c r="Y258" s="13"/>
      <c r="Z258" s="13"/>
      <c r="AA258" s="10"/>
      <c r="AB258" s="10"/>
      <c r="AC258" s="10"/>
      <c r="AD258" s="10"/>
    </row>
    <row r="259" spans="2:30" ht="24" x14ac:dyDescent="0.55000000000000004">
      <c r="B259" s="16"/>
      <c r="C259" s="16"/>
      <c r="D259" s="16"/>
      <c r="E259" s="16"/>
      <c r="F259" s="10"/>
      <c r="G259" s="10"/>
      <c r="H259" s="16"/>
      <c r="I259" s="16"/>
      <c r="J259" s="16"/>
      <c r="K259" s="16"/>
      <c r="L259" s="10"/>
      <c r="M259" s="10"/>
      <c r="N259" s="10"/>
      <c r="O259" s="10"/>
      <c r="P259" s="16"/>
      <c r="Q259" s="13">
        <v>21</v>
      </c>
      <c r="R259" s="16" t="s">
        <v>1805</v>
      </c>
      <c r="S259" s="16" t="s">
        <v>577</v>
      </c>
      <c r="T259" s="10" t="s">
        <v>1806</v>
      </c>
      <c r="U259" s="10" t="s">
        <v>1807</v>
      </c>
      <c r="V259" s="16" t="s">
        <v>1543</v>
      </c>
      <c r="W259" s="13"/>
      <c r="X259" s="16"/>
      <c r="Y259" s="13"/>
      <c r="Z259" s="13"/>
      <c r="AA259" s="10"/>
      <c r="AB259" s="10"/>
      <c r="AC259" s="10"/>
      <c r="AD259" s="10"/>
    </row>
    <row r="260" spans="2:30" ht="24" x14ac:dyDescent="0.55000000000000004">
      <c r="B260" s="16"/>
      <c r="C260" s="16"/>
      <c r="D260" s="16"/>
      <c r="E260" s="16"/>
      <c r="F260" s="10"/>
      <c r="G260" s="10"/>
      <c r="H260" s="16"/>
      <c r="I260" s="16"/>
      <c r="J260" s="16"/>
      <c r="K260" s="16"/>
      <c r="L260" s="10"/>
      <c r="M260" s="10"/>
      <c r="N260" s="10"/>
      <c r="O260" s="10"/>
      <c r="P260" s="16"/>
      <c r="Q260" s="13">
        <v>22</v>
      </c>
      <c r="R260" s="16" t="s">
        <v>1820</v>
      </c>
      <c r="S260" s="16" t="s">
        <v>577</v>
      </c>
      <c r="T260" s="10" t="s">
        <v>1821</v>
      </c>
      <c r="U260" s="10" t="s">
        <v>465</v>
      </c>
      <c r="V260" s="16" t="s">
        <v>1543</v>
      </c>
      <c r="W260" s="13"/>
      <c r="X260" s="16"/>
      <c r="Y260" s="13"/>
      <c r="Z260" s="13"/>
      <c r="AA260" s="10"/>
      <c r="AB260" s="10"/>
      <c r="AC260" s="10"/>
      <c r="AD260" s="10"/>
    </row>
    <row r="261" spans="2:30" ht="24" x14ac:dyDescent="0.55000000000000004">
      <c r="B261" s="16"/>
      <c r="C261" s="16"/>
      <c r="D261" s="16"/>
      <c r="E261" s="16"/>
      <c r="F261" s="10"/>
      <c r="G261" s="10"/>
      <c r="H261" s="16"/>
      <c r="I261" s="16"/>
      <c r="J261" s="16"/>
      <c r="K261" s="16"/>
      <c r="L261" s="10"/>
      <c r="M261" s="10"/>
      <c r="N261" s="10"/>
      <c r="O261" s="10"/>
      <c r="P261" s="16"/>
      <c r="Q261" s="13">
        <v>23</v>
      </c>
      <c r="R261" s="16" t="s">
        <v>1827</v>
      </c>
      <c r="S261" s="16" t="s">
        <v>577</v>
      </c>
      <c r="T261" s="10" t="s">
        <v>920</v>
      </c>
      <c r="U261" s="10" t="s">
        <v>1828</v>
      </c>
      <c r="V261" s="16" t="s">
        <v>1543</v>
      </c>
      <c r="W261" s="13"/>
      <c r="X261" s="16"/>
      <c r="Y261" s="13"/>
      <c r="Z261" s="13"/>
      <c r="AA261" s="10"/>
      <c r="AB261" s="10"/>
      <c r="AC261" s="10"/>
      <c r="AD261" s="10"/>
    </row>
    <row r="262" spans="2:30" ht="24" x14ac:dyDescent="0.55000000000000004">
      <c r="B262" s="16"/>
      <c r="C262" s="16"/>
      <c r="D262" s="16"/>
      <c r="E262" s="16"/>
      <c r="F262" s="10"/>
      <c r="G262" s="10"/>
      <c r="H262" s="16"/>
      <c r="I262" s="16"/>
      <c r="J262" s="16"/>
      <c r="K262" s="16"/>
      <c r="L262" s="10"/>
      <c r="M262" s="10"/>
      <c r="N262" s="10"/>
      <c r="O262" s="10"/>
      <c r="P262" s="16"/>
      <c r="Q262" s="13">
        <v>24</v>
      </c>
      <c r="R262" s="16" t="s">
        <v>1843</v>
      </c>
      <c r="S262" s="16" t="s">
        <v>577</v>
      </c>
      <c r="T262" s="10" t="s">
        <v>1844</v>
      </c>
      <c r="U262" s="10" t="s">
        <v>540</v>
      </c>
      <c r="V262" s="16" t="s">
        <v>1543</v>
      </c>
      <c r="W262" s="13"/>
      <c r="X262" s="16"/>
      <c r="Y262" s="13"/>
      <c r="Z262" s="13"/>
      <c r="AA262" s="10"/>
      <c r="AB262" s="10"/>
      <c r="AC262" s="10"/>
      <c r="AD262" s="10"/>
    </row>
    <row r="263" spans="2:30" ht="24" x14ac:dyDescent="0.55000000000000004">
      <c r="B263" s="16"/>
      <c r="C263" s="16"/>
      <c r="D263" s="16"/>
      <c r="E263" s="16"/>
      <c r="F263" s="10"/>
      <c r="G263" s="10"/>
      <c r="H263" s="16"/>
      <c r="I263" s="16"/>
      <c r="J263" s="16"/>
      <c r="K263" s="16"/>
      <c r="L263" s="10"/>
      <c r="M263" s="10"/>
      <c r="N263" s="10"/>
      <c r="O263" s="10"/>
      <c r="P263" s="16"/>
      <c r="Q263" s="13">
        <v>25</v>
      </c>
      <c r="R263" s="16" t="s">
        <v>1846</v>
      </c>
      <c r="S263" s="16" t="s">
        <v>577</v>
      </c>
      <c r="T263" s="10" t="s">
        <v>888</v>
      </c>
      <c r="U263" s="10" t="s">
        <v>325</v>
      </c>
      <c r="V263" s="16" t="s">
        <v>1543</v>
      </c>
      <c r="W263" s="13"/>
      <c r="X263" s="16"/>
      <c r="Y263" s="13"/>
      <c r="Z263" s="13"/>
      <c r="AA263" s="10"/>
      <c r="AB263" s="10"/>
      <c r="AC263" s="10"/>
      <c r="AD263" s="10"/>
    </row>
    <row r="264" spans="2:30" ht="24" x14ac:dyDescent="0.55000000000000004">
      <c r="B264" s="16"/>
      <c r="C264" s="16"/>
      <c r="D264" s="16"/>
      <c r="E264" s="16"/>
      <c r="F264" s="10"/>
      <c r="G264" s="10"/>
      <c r="H264" s="16"/>
      <c r="I264" s="16"/>
      <c r="J264" s="16"/>
      <c r="K264" s="16"/>
      <c r="L264" s="10"/>
      <c r="M264" s="10"/>
      <c r="N264" s="10"/>
      <c r="O264" s="10"/>
      <c r="P264" s="16"/>
      <c r="Q264" s="13">
        <v>26</v>
      </c>
      <c r="R264" s="16" t="s">
        <v>1861</v>
      </c>
      <c r="S264" s="16" t="s">
        <v>577</v>
      </c>
      <c r="T264" s="10" t="s">
        <v>1819</v>
      </c>
      <c r="U264" s="10" t="s">
        <v>260</v>
      </c>
      <c r="V264" s="16" t="s">
        <v>1543</v>
      </c>
      <c r="W264" s="13"/>
      <c r="X264" s="16"/>
      <c r="Y264" s="13"/>
      <c r="Z264" s="13"/>
      <c r="AA264" s="10"/>
      <c r="AB264" s="10"/>
      <c r="AC264" s="10"/>
      <c r="AD264" s="10"/>
    </row>
    <row r="265" spans="2:30" ht="24" x14ac:dyDescent="0.55000000000000004">
      <c r="B265" s="16"/>
      <c r="C265" s="16"/>
      <c r="D265" s="16"/>
      <c r="E265" s="16"/>
      <c r="F265" s="10"/>
      <c r="G265" s="10"/>
      <c r="H265" s="16"/>
      <c r="I265" s="16"/>
      <c r="J265" s="16"/>
      <c r="K265" s="16"/>
      <c r="L265" s="10"/>
      <c r="M265" s="10"/>
      <c r="N265" s="10"/>
      <c r="O265" s="10"/>
      <c r="P265" s="16"/>
      <c r="Q265" s="13">
        <v>27</v>
      </c>
      <c r="R265" s="16" t="s">
        <v>1873</v>
      </c>
      <c r="S265" s="16" t="s">
        <v>577</v>
      </c>
      <c r="T265" s="10" t="s">
        <v>1874</v>
      </c>
      <c r="U265" s="10" t="s">
        <v>243</v>
      </c>
      <c r="V265" s="16" t="s">
        <v>1543</v>
      </c>
      <c r="W265" s="13"/>
      <c r="X265" s="16"/>
      <c r="Y265" s="13"/>
      <c r="Z265" s="13"/>
      <c r="AA265" s="10"/>
      <c r="AB265" s="10"/>
      <c r="AC265" s="10"/>
      <c r="AD265" s="10"/>
    </row>
    <row r="266" spans="2:30" ht="24" x14ac:dyDescent="0.55000000000000004">
      <c r="B266" s="16"/>
      <c r="C266" s="16"/>
      <c r="D266" s="16"/>
      <c r="E266" s="16"/>
      <c r="F266" s="10"/>
      <c r="G266" s="10"/>
      <c r="H266" s="16"/>
      <c r="I266" s="16"/>
      <c r="J266" s="16"/>
      <c r="K266" s="16"/>
      <c r="L266" s="10"/>
      <c r="M266" s="10"/>
      <c r="N266" s="10"/>
      <c r="O266" s="10"/>
      <c r="P266" s="16"/>
      <c r="Q266" s="13">
        <v>28</v>
      </c>
      <c r="R266" s="16" t="s">
        <v>1875</v>
      </c>
      <c r="S266" s="16" t="s">
        <v>577</v>
      </c>
      <c r="T266" s="10" t="s">
        <v>1876</v>
      </c>
      <c r="U266" s="10" t="s">
        <v>1877</v>
      </c>
      <c r="V266" s="16" t="s">
        <v>1543</v>
      </c>
      <c r="W266" s="13"/>
      <c r="X266" s="16"/>
      <c r="Y266" s="13"/>
      <c r="Z266" s="13"/>
      <c r="AA266" s="10"/>
      <c r="AB266" s="10"/>
      <c r="AC266" s="10"/>
      <c r="AD266" s="10"/>
    </row>
    <row r="267" spans="2:30" ht="24" x14ac:dyDescent="0.55000000000000004">
      <c r="B267" s="16"/>
      <c r="C267" s="16"/>
      <c r="D267" s="16"/>
      <c r="E267" s="16"/>
      <c r="F267" s="10"/>
      <c r="G267" s="10"/>
      <c r="H267" s="16"/>
      <c r="I267" s="16"/>
      <c r="J267" s="16"/>
      <c r="K267" s="16"/>
      <c r="L267" s="10"/>
      <c r="M267" s="10"/>
      <c r="N267" s="10"/>
      <c r="O267" s="10"/>
      <c r="P267" s="16"/>
      <c r="Q267" s="13">
        <v>29</v>
      </c>
      <c r="R267" s="16" t="s">
        <v>1894</v>
      </c>
      <c r="S267" s="16" t="s">
        <v>577</v>
      </c>
      <c r="T267" s="10" t="s">
        <v>1895</v>
      </c>
      <c r="U267" s="10" t="s">
        <v>519</v>
      </c>
      <c r="V267" s="16" t="s">
        <v>1543</v>
      </c>
      <c r="W267" s="13"/>
      <c r="X267" s="16"/>
      <c r="Y267" s="13"/>
      <c r="Z267" s="13"/>
      <c r="AA267" s="10"/>
      <c r="AB267" s="10"/>
      <c r="AC267" s="10"/>
      <c r="AD267" s="10"/>
    </row>
    <row r="268" spans="2:30" ht="24" x14ac:dyDescent="0.55000000000000004">
      <c r="B268" s="16"/>
      <c r="C268" s="16"/>
      <c r="D268" s="16"/>
      <c r="E268" s="16"/>
      <c r="F268" s="10"/>
      <c r="G268" s="10"/>
      <c r="H268" s="16"/>
      <c r="I268" s="16"/>
      <c r="J268" s="16"/>
      <c r="K268" s="16"/>
      <c r="L268" s="10"/>
      <c r="M268" s="10"/>
      <c r="N268" s="10"/>
      <c r="O268" s="10"/>
      <c r="P268" s="16"/>
      <c r="Q268" s="13">
        <v>30</v>
      </c>
      <c r="R268" s="16" t="s">
        <v>1899</v>
      </c>
      <c r="S268" s="16" t="s">
        <v>577</v>
      </c>
      <c r="T268" s="10" t="s">
        <v>1900</v>
      </c>
      <c r="U268" s="10" t="s">
        <v>1901</v>
      </c>
      <c r="V268" s="16" t="s">
        <v>1543</v>
      </c>
      <c r="W268" s="13"/>
      <c r="X268" s="16"/>
      <c r="Y268" s="13"/>
      <c r="Z268" s="13"/>
      <c r="AA268" s="10"/>
      <c r="AB268" s="10"/>
      <c r="AC268" s="10"/>
      <c r="AD268" s="10"/>
    </row>
    <row r="269" spans="2:30" ht="24" x14ac:dyDescent="0.55000000000000004">
      <c r="B269" s="16"/>
      <c r="C269" s="16"/>
      <c r="D269" s="16"/>
      <c r="E269" s="16"/>
      <c r="F269" s="10"/>
      <c r="G269" s="10"/>
      <c r="H269" s="16"/>
      <c r="I269" s="16"/>
      <c r="J269" s="16"/>
      <c r="K269" s="16"/>
      <c r="L269" s="10"/>
      <c r="M269" s="10"/>
      <c r="N269" s="10"/>
      <c r="O269" s="10"/>
      <c r="P269" s="16"/>
      <c r="Q269" s="13">
        <v>31</v>
      </c>
      <c r="R269" s="16" t="s">
        <v>1925</v>
      </c>
      <c r="S269" s="16" t="s">
        <v>577</v>
      </c>
      <c r="T269" s="10" t="s">
        <v>1926</v>
      </c>
      <c r="U269" s="10" t="s">
        <v>1027</v>
      </c>
      <c r="V269" s="16" t="s">
        <v>1543</v>
      </c>
      <c r="W269" s="13"/>
      <c r="X269" s="16"/>
      <c r="Y269" s="13"/>
      <c r="Z269" s="13"/>
      <c r="AA269" s="10"/>
      <c r="AB269" s="10"/>
      <c r="AC269" s="10"/>
      <c r="AD269" s="10"/>
    </row>
    <row r="270" spans="2:30" ht="24" x14ac:dyDescent="0.55000000000000004">
      <c r="B270" s="16"/>
      <c r="C270" s="16"/>
      <c r="D270" s="16"/>
      <c r="E270" s="16"/>
      <c r="F270" s="10"/>
      <c r="G270" s="10"/>
      <c r="H270" s="16"/>
      <c r="I270" s="16"/>
      <c r="J270" s="16"/>
      <c r="K270" s="16"/>
      <c r="L270" s="10"/>
      <c r="M270" s="10"/>
      <c r="N270" s="10"/>
      <c r="O270" s="10"/>
      <c r="P270" s="16"/>
      <c r="Q270" s="13">
        <v>32</v>
      </c>
      <c r="R270" s="16" t="s">
        <v>1942</v>
      </c>
      <c r="S270" s="16" t="s">
        <v>577</v>
      </c>
      <c r="T270" s="10" t="s">
        <v>1943</v>
      </c>
      <c r="U270" s="10" t="s">
        <v>1944</v>
      </c>
      <c r="V270" s="16" t="s">
        <v>1543</v>
      </c>
      <c r="W270" s="13"/>
      <c r="X270" s="16"/>
      <c r="Y270" s="13"/>
      <c r="Z270" s="13"/>
      <c r="AA270" s="10"/>
      <c r="AB270" s="10"/>
      <c r="AC270" s="10"/>
      <c r="AD270" s="10"/>
    </row>
    <row r="271" spans="2:30" ht="24" x14ac:dyDescent="0.55000000000000004">
      <c r="B271" s="16"/>
      <c r="C271" s="16"/>
      <c r="D271" s="16"/>
      <c r="E271" s="16"/>
      <c r="F271" s="10"/>
      <c r="G271" s="10"/>
      <c r="H271" s="16"/>
      <c r="I271" s="16"/>
      <c r="J271" s="16"/>
      <c r="K271" s="16"/>
      <c r="L271" s="10"/>
      <c r="M271" s="10"/>
      <c r="N271" s="10"/>
      <c r="O271" s="10"/>
      <c r="P271" s="16"/>
      <c r="Q271" s="13">
        <v>33</v>
      </c>
      <c r="R271" s="16" t="s">
        <v>1952</v>
      </c>
      <c r="S271" s="16" t="s">
        <v>577</v>
      </c>
      <c r="T271" s="10" t="s">
        <v>1953</v>
      </c>
      <c r="U271" s="10" t="s">
        <v>1296</v>
      </c>
      <c r="V271" s="16" t="s">
        <v>1543</v>
      </c>
      <c r="W271" s="13"/>
      <c r="X271" s="16"/>
      <c r="Y271" s="13"/>
      <c r="Z271" s="13"/>
      <c r="AA271" s="10"/>
      <c r="AB271" s="10"/>
      <c r="AC271" s="10"/>
      <c r="AD271" s="10"/>
    </row>
    <row r="272" spans="2:30" ht="24" x14ac:dyDescent="0.55000000000000004">
      <c r="B272" s="16"/>
      <c r="C272" s="16"/>
      <c r="D272" s="16"/>
      <c r="E272" s="16"/>
      <c r="F272" s="10"/>
      <c r="G272" s="10"/>
      <c r="H272" s="16"/>
      <c r="I272" s="16"/>
      <c r="J272" s="16"/>
      <c r="K272" s="16"/>
      <c r="L272" s="10"/>
      <c r="M272" s="10"/>
      <c r="N272" s="10"/>
      <c r="O272" s="10"/>
      <c r="P272" s="16"/>
      <c r="Q272" s="13">
        <v>34</v>
      </c>
      <c r="R272" s="16" t="s">
        <v>2246</v>
      </c>
      <c r="S272" s="16" t="s">
        <v>577</v>
      </c>
      <c r="T272" s="10" t="s">
        <v>3000</v>
      </c>
      <c r="U272" s="10" t="s">
        <v>2247</v>
      </c>
      <c r="V272" s="16" t="s">
        <v>1543</v>
      </c>
      <c r="W272" s="13"/>
      <c r="X272" s="16"/>
      <c r="Y272" s="13"/>
      <c r="Z272" s="13"/>
      <c r="AA272" s="10"/>
      <c r="AB272" s="10"/>
      <c r="AC272" s="10"/>
      <c r="AD272" s="10"/>
    </row>
    <row r="273" spans="2:30" ht="24" x14ac:dyDescent="0.55000000000000004">
      <c r="B273" s="16"/>
      <c r="C273" s="16"/>
      <c r="D273" s="16"/>
      <c r="E273" s="16"/>
      <c r="F273" s="10"/>
      <c r="G273" s="10"/>
      <c r="H273" s="16"/>
      <c r="I273" s="16"/>
      <c r="J273" s="16"/>
      <c r="K273" s="16"/>
      <c r="L273" s="10"/>
      <c r="M273" s="10"/>
      <c r="N273" s="10"/>
      <c r="O273" s="10"/>
      <c r="P273" s="16"/>
      <c r="Q273" s="13">
        <v>35</v>
      </c>
      <c r="R273" s="16" t="s">
        <v>2753</v>
      </c>
      <c r="S273" s="16" t="s">
        <v>577</v>
      </c>
      <c r="T273" s="10" t="s">
        <v>2754</v>
      </c>
      <c r="U273" s="10" t="s">
        <v>1417</v>
      </c>
      <c r="V273" s="16" t="s">
        <v>1543</v>
      </c>
      <c r="W273" s="13"/>
      <c r="X273" s="16"/>
      <c r="Y273" s="13"/>
      <c r="Z273" s="13"/>
      <c r="AA273" s="10"/>
      <c r="AB273" s="10"/>
      <c r="AC273" s="10"/>
      <c r="AD273" s="10"/>
    </row>
    <row r="274" spans="2:30" ht="24" x14ac:dyDescent="0.55000000000000004">
      <c r="B274" s="16"/>
      <c r="C274" s="16"/>
      <c r="D274" s="16"/>
      <c r="E274" s="16"/>
      <c r="F274" s="10"/>
      <c r="G274" s="10"/>
      <c r="H274" s="16"/>
      <c r="I274" s="16"/>
      <c r="J274" s="16"/>
      <c r="K274" s="16"/>
      <c r="L274" s="10"/>
      <c r="M274" s="10"/>
      <c r="N274" s="10"/>
      <c r="O274" s="10"/>
      <c r="P274" s="16"/>
      <c r="Q274" s="13">
        <v>36</v>
      </c>
      <c r="R274" s="16" t="s">
        <v>2761</v>
      </c>
      <c r="S274" s="16" t="s">
        <v>577</v>
      </c>
      <c r="T274" s="10" t="s">
        <v>2762</v>
      </c>
      <c r="U274" s="10" t="s">
        <v>2476</v>
      </c>
      <c r="V274" s="16" t="s">
        <v>1543</v>
      </c>
      <c r="W274" s="13"/>
      <c r="X274" s="16"/>
      <c r="Y274" s="13"/>
      <c r="Z274" s="13"/>
      <c r="AA274" s="10"/>
      <c r="AB274" s="10"/>
      <c r="AC274" s="10"/>
      <c r="AD274" s="10"/>
    </row>
    <row r="275" spans="2:30" ht="24" x14ac:dyDescent="0.55000000000000004">
      <c r="B275" s="16"/>
      <c r="C275" s="16"/>
      <c r="D275" s="16"/>
      <c r="E275" s="16"/>
      <c r="F275" s="10"/>
      <c r="G275" s="10"/>
      <c r="H275" s="16"/>
      <c r="I275" s="16"/>
      <c r="J275" s="16"/>
      <c r="K275" s="16"/>
      <c r="L275" s="10"/>
      <c r="M275" s="10"/>
      <c r="N275" s="10"/>
      <c r="O275" s="10"/>
      <c r="P275" s="16"/>
      <c r="Q275" s="13">
        <v>1</v>
      </c>
      <c r="R275" s="16" t="s">
        <v>1560</v>
      </c>
      <c r="S275" s="16" t="s">
        <v>578</v>
      </c>
      <c r="T275" s="10" t="s">
        <v>1561</v>
      </c>
      <c r="U275" s="10" t="s">
        <v>569</v>
      </c>
      <c r="V275" s="16" t="s">
        <v>1543</v>
      </c>
      <c r="W275" s="13"/>
      <c r="X275" s="16"/>
      <c r="Y275" s="13"/>
      <c r="Z275" s="13"/>
      <c r="AA275" s="10"/>
      <c r="AB275" s="10"/>
      <c r="AC275" s="10"/>
      <c r="AD275" s="10"/>
    </row>
    <row r="276" spans="2:30" ht="24" x14ac:dyDescent="0.55000000000000004">
      <c r="B276" s="16"/>
      <c r="C276" s="16"/>
      <c r="D276" s="16"/>
      <c r="E276" s="16"/>
      <c r="F276" s="10"/>
      <c r="G276" s="10"/>
      <c r="H276" s="16"/>
      <c r="I276" s="16"/>
      <c r="J276" s="16"/>
      <c r="K276" s="16"/>
      <c r="L276" s="10"/>
      <c r="M276" s="10"/>
      <c r="N276" s="10"/>
      <c r="O276" s="10"/>
      <c r="P276" s="16"/>
      <c r="Q276" s="13">
        <v>2</v>
      </c>
      <c r="R276" s="16" t="s">
        <v>1573</v>
      </c>
      <c r="S276" s="16" t="s">
        <v>578</v>
      </c>
      <c r="T276" s="10" t="s">
        <v>1574</v>
      </c>
      <c r="U276" s="10" t="s">
        <v>1575</v>
      </c>
      <c r="V276" s="16" t="s">
        <v>1543</v>
      </c>
      <c r="W276" s="13"/>
      <c r="X276" s="16"/>
      <c r="Y276" s="13"/>
      <c r="Z276" s="13"/>
      <c r="AA276" s="10"/>
      <c r="AB276" s="10"/>
      <c r="AC276" s="10"/>
      <c r="AD276" s="10"/>
    </row>
    <row r="277" spans="2:30" ht="24" x14ac:dyDescent="0.55000000000000004">
      <c r="B277" s="16"/>
      <c r="C277" s="16"/>
      <c r="D277" s="16"/>
      <c r="E277" s="16"/>
      <c r="F277" s="10"/>
      <c r="G277" s="10"/>
      <c r="H277" s="16"/>
      <c r="I277" s="16"/>
      <c r="J277" s="16"/>
      <c r="K277" s="16"/>
      <c r="L277" s="10"/>
      <c r="M277" s="10"/>
      <c r="N277" s="10"/>
      <c r="O277" s="10"/>
      <c r="P277" s="16"/>
      <c r="Q277" s="13">
        <v>3</v>
      </c>
      <c r="R277" s="16" t="s">
        <v>1581</v>
      </c>
      <c r="S277" s="16" t="s">
        <v>578</v>
      </c>
      <c r="T277" s="10" t="s">
        <v>1582</v>
      </c>
      <c r="U277" s="10" t="s">
        <v>170</v>
      </c>
      <c r="V277" s="16" t="s">
        <v>1543</v>
      </c>
      <c r="W277" s="13"/>
      <c r="X277" s="16"/>
      <c r="Y277" s="13"/>
      <c r="Z277" s="13"/>
      <c r="AA277" s="10"/>
      <c r="AB277" s="10"/>
      <c r="AC277" s="10"/>
      <c r="AD277" s="10"/>
    </row>
    <row r="278" spans="2:30" ht="24" x14ac:dyDescent="0.55000000000000004">
      <c r="B278" s="16"/>
      <c r="C278" s="16"/>
      <c r="D278" s="16"/>
      <c r="E278" s="16"/>
      <c r="F278" s="10"/>
      <c r="G278" s="10"/>
      <c r="H278" s="16"/>
      <c r="I278" s="16"/>
      <c r="J278" s="16"/>
      <c r="K278" s="16"/>
      <c r="L278" s="10"/>
      <c r="M278" s="10"/>
      <c r="N278" s="10"/>
      <c r="O278" s="10"/>
      <c r="P278" s="16"/>
      <c r="Q278" s="13">
        <v>4</v>
      </c>
      <c r="R278" s="16" t="s">
        <v>1605</v>
      </c>
      <c r="S278" s="16" t="s">
        <v>578</v>
      </c>
      <c r="T278" s="10" t="s">
        <v>1606</v>
      </c>
      <c r="U278" s="10" t="s">
        <v>1607</v>
      </c>
      <c r="V278" s="16" t="s">
        <v>1543</v>
      </c>
      <c r="W278" s="13"/>
      <c r="X278" s="16"/>
      <c r="Y278" s="13"/>
      <c r="Z278" s="13"/>
      <c r="AA278" s="10"/>
      <c r="AB278" s="10"/>
      <c r="AC278" s="10"/>
      <c r="AD278" s="10"/>
    </row>
    <row r="279" spans="2:30" ht="24" x14ac:dyDescent="0.55000000000000004">
      <c r="B279" s="16"/>
      <c r="C279" s="16"/>
      <c r="D279" s="16"/>
      <c r="E279" s="16"/>
      <c r="F279" s="10"/>
      <c r="G279" s="10"/>
      <c r="H279" s="16"/>
      <c r="I279" s="16"/>
      <c r="J279" s="16"/>
      <c r="K279" s="16"/>
      <c r="L279" s="10"/>
      <c r="M279" s="10"/>
      <c r="N279" s="10"/>
      <c r="O279" s="10"/>
      <c r="P279" s="16"/>
      <c r="Q279" s="13">
        <v>5</v>
      </c>
      <c r="R279" s="16" t="s">
        <v>1611</v>
      </c>
      <c r="S279" s="16" t="s">
        <v>578</v>
      </c>
      <c r="T279" s="10" t="s">
        <v>1612</v>
      </c>
      <c r="U279" s="10" t="s">
        <v>1613</v>
      </c>
      <c r="V279" s="16" t="s">
        <v>1543</v>
      </c>
      <c r="W279" s="13"/>
      <c r="X279" s="16"/>
      <c r="Y279" s="13"/>
      <c r="Z279" s="13"/>
      <c r="AA279" s="10"/>
      <c r="AB279" s="10"/>
      <c r="AC279" s="10"/>
      <c r="AD279" s="10"/>
    </row>
    <row r="280" spans="2:30" ht="24" x14ac:dyDescent="0.55000000000000004">
      <c r="B280" s="16"/>
      <c r="C280" s="16"/>
      <c r="D280" s="16"/>
      <c r="E280" s="16"/>
      <c r="F280" s="10"/>
      <c r="G280" s="10"/>
      <c r="H280" s="16"/>
      <c r="I280" s="16"/>
      <c r="J280" s="16"/>
      <c r="K280" s="16"/>
      <c r="L280" s="10"/>
      <c r="M280" s="10"/>
      <c r="N280" s="10"/>
      <c r="O280" s="10"/>
      <c r="P280" s="16"/>
      <c r="Q280" s="13">
        <v>6</v>
      </c>
      <c r="R280" s="16" t="s">
        <v>1626</v>
      </c>
      <c r="S280" s="16" t="s">
        <v>578</v>
      </c>
      <c r="T280" s="10" t="s">
        <v>858</v>
      </c>
      <c r="U280" s="10" t="s">
        <v>1627</v>
      </c>
      <c r="V280" s="16" t="s">
        <v>1543</v>
      </c>
      <c r="W280" s="13"/>
      <c r="X280" s="16"/>
      <c r="Y280" s="13"/>
      <c r="Z280" s="13"/>
      <c r="AA280" s="10"/>
      <c r="AB280" s="10"/>
      <c r="AC280" s="10"/>
      <c r="AD280" s="10"/>
    </row>
    <row r="281" spans="2:30" ht="24" x14ac:dyDescent="0.55000000000000004">
      <c r="B281" s="16"/>
      <c r="C281" s="16"/>
      <c r="D281" s="16"/>
      <c r="E281" s="16"/>
      <c r="F281" s="10"/>
      <c r="G281" s="10"/>
      <c r="H281" s="16"/>
      <c r="I281" s="16"/>
      <c r="J281" s="16"/>
      <c r="K281" s="16"/>
      <c r="L281" s="10"/>
      <c r="M281" s="10"/>
      <c r="N281" s="10"/>
      <c r="O281" s="10"/>
      <c r="P281" s="16"/>
      <c r="Q281" s="13">
        <v>7</v>
      </c>
      <c r="R281" s="16" t="s">
        <v>1631</v>
      </c>
      <c r="S281" s="16" t="s">
        <v>578</v>
      </c>
      <c r="T281" s="10" t="s">
        <v>1632</v>
      </c>
      <c r="U281" s="10" t="s">
        <v>248</v>
      </c>
      <c r="V281" s="16" t="s">
        <v>1543</v>
      </c>
      <c r="W281" s="13"/>
      <c r="X281" s="16"/>
      <c r="Y281" s="13"/>
      <c r="Z281" s="13"/>
      <c r="AA281" s="10"/>
      <c r="AB281" s="10"/>
      <c r="AC281" s="10"/>
      <c r="AD281" s="10"/>
    </row>
    <row r="282" spans="2:30" ht="24" x14ac:dyDescent="0.55000000000000004">
      <c r="B282" s="16"/>
      <c r="C282" s="16"/>
      <c r="D282" s="16"/>
      <c r="E282" s="16"/>
      <c r="F282" s="10"/>
      <c r="G282" s="10"/>
      <c r="H282" s="16"/>
      <c r="I282" s="16"/>
      <c r="J282" s="16"/>
      <c r="K282" s="16"/>
      <c r="L282" s="10"/>
      <c r="M282" s="10"/>
      <c r="N282" s="10"/>
      <c r="O282" s="10"/>
      <c r="P282" s="16"/>
      <c r="Q282" s="13">
        <v>8</v>
      </c>
      <c r="R282" s="16" t="s">
        <v>1646</v>
      </c>
      <c r="S282" s="16" t="s">
        <v>578</v>
      </c>
      <c r="T282" s="10" t="s">
        <v>1647</v>
      </c>
      <c r="U282" s="10" t="s">
        <v>149</v>
      </c>
      <c r="V282" s="16" t="s">
        <v>1543</v>
      </c>
      <c r="W282" s="13"/>
      <c r="X282" s="16"/>
      <c r="Y282" s="13"/>
      <c r="Z282" s="13"/>
      <c r="AA282" s="10"/>
      <c r="AB282" s="10"/>
      <c r="AC282" s="10"/>
      <c r="AD282" s="10"/>
    </row>
    <row r="283" spans="2:30" ht="24" x14ac:dyDescent="0.55000000000000004">
      <c r="B283" s="16"/>
      <c r="C283" s="16"/>
      <c r="D283" s="16"/>
      <c r="E283" s="16"/>
      <c r="F283" s="10"/>
      <c r="G283" s="10"/>
      <c r="H283" s="16"/>
      <c r="I283" s="16"/>
      <c r="J283" s="16"/>
      <c r="K283" s="16"/>
      <c r="L283" s="10"/>
      <c r="M283" s="10"/>
      <c r="N283" s="10"/>
      <c r="O283" s="10"/>
      <c r="P283" s="16"/>
      <c r="Q283" s="13">
        <v>9</v>
      </c>
      <c r="R283" s="16" t="s">
        <v>1650</v>
      </c>
      <c r="S283" s="16" t="s">
        <v>578</v>
      </c>
      <c r="T283" s="10" t="s">
        <v>1651</v>
      </c>
      <c r="U283" s="10" t="s">
        <v>1652</v>
      </c>
      <c r="V283" s="16" t="s">
        <v>1543</v>
      </c>
      <c r="W283" s="13"/>
      <c r="X283" s="16"/>
      <c r="Y283" s="13"/>
      <c r="Z283" s="13"/>
      <c r="AA283" s="10"/>
      <c r="AB283" s="10"/>
      <c r="AC283" s="10"/>
      <c r="AD283" s="10"/>
    </row>
    <row r="284" spans="2:30" ht="24" x14ac:dyDescent="0.55000000000000004">
      <c r="B284" s="16"/>
      <c r="C284" s="16"/>
      <c r="D284" s="16"/>
      <c r="E284" s="16"/>
      <c r="F284" s="10"/>
      <c r="G284" s="10"/>
      <c r="H284" s="16"/>
      <c r="I284" s="16"/>
      <c r="J284" s="16"/>
      <c r="K284" s="16"/>
      <c r="L284" s="10"/>
      <c r="M284" s="10"/>
      <c r="N284" s="10"/>
      <c r="O284" s="10"/>
      <c r="P284" s="16"/>
      <c r="Q284" s="13">
        <v>10</v>
      </c>
      <c r="R284" s="16" t="s">
        <v>1672</v>
      </c>
      <c r="S284" s="16" t="s">
        <v>578</v>
      </c>
      <c r="T284" s="10" t="s">
        <v>1673</v>
      </c>
      <c r="U284" s="10" t="s">
        <v>1674</v>
      </c>
      <c r="V284" s="16" t="s">
        <v>1543</v>
      </c>
      <c r="W284" s="13"/>
      <c r="X284" s="16"/>
      <c r="Y284" s="13"/>
      <c r="Z284" s="13"/>
      <c r="AA284" s="10"/>
      <c r="AB284" s="10"/>
      <c r="AC284" s="10"/>
      <c r="AD284" s="10"/>
    </row>
    <row r="285" spans="2:30" ht="24" x14ac:dyDescent="0.55000000000000004">
      <c r="B285" s="16"/>
      <c r="C285" s="16"/>
      <c r="D285" s="16"/>
      <c r="E285" s="16"/>
      <c r="F285" s="10"/>
      <c r="G285" s="10"/>
      <c r="H285" s="16"/>
      <c r="I285" s="16"/>
      <c r="J285" s="16"/>
      <c r="K285" s="16"/>
      <c r="L285" s="10"/>
      <c r="M285" s="10"/>
      <c r="N285" s="10"/>
      <c r="O285" s="10"/>
      <c r="P285" s="16"/>
      <c r="Q285" s="13">
        <v>11</v>
      </c>
      <c r="R285" s="16" t="s">
        <v>1675</v>
      </c>
      <c r="S285" s="16" t="s">
        <v>578</v>
      </c>
      <c r="T285" s="10" t="s">
        <v>1676</v>
      </c>
      <c r="U285" s="10" t="s">
        <v>1677</v>
      </c>
      <c r="V285" s="16" t="s">
        <v>1543</v>
      </c>
      <c r="W285" s="13"/>
      <c r="X285" s="16"/>
      <c r="Y285" s="13"/>
      <c r="Z285" s="13"/>
      <c r="AA285" s="10"/>
      <c r="AB285" s="10"/>
      <c r="AC285" s="10"/>
      <c r="AD285" s="10"/>
    </row>
    <row r="286" spans="2:30" ht="24" x14ac:dyDescent="0.55000000000000004">
      <c r="B286" s="16"/>
      <c r="C286" s="16"/>
      <c r="D286" s="16"/>
      <c r="E286" s="16"/>
      <c r="F286" s="10"/>
      <c r="G286" s="10"/>
      <c r="H286" s="16"/>
      <c r="I286" s="16"/>
      <c r="J286" s="16"/>
      <c r="K286" s="16"/>
      <c r="L286" s="10"/>
      <c r="M286" s="10"/>
      <c r="N286" s="10"/>
      <c r="O286" s="10"/>
      <c r="P286" s="16"/>
      <c r="Q286" s="13">
        <v>12</v>
      </c>
      <c r="R286" s="16" t="s">
        <v>1690</v>
      </c>
      <c r="S286" s="16" t="s">
        <v>578</v>
      </c>
      <c r="T286" s="10" t="s">
        <v>1691</v>
      </c>
      <c r="U286" s="10" t="s">
        <v>1692</v>
      </c>
      <c r="V286" s="16" t="s">
        <v>1543</v>
      </c>
      <c r="W286" s="13"/>
      <c r="X286" s="16"/>
      <c r="Y286" s="13"/>
      <c r="Z286" s="13"/>
      <c r="AA286" s="10"/>
      <c r="AB286" s="10"/>
      <c r="AC286" s="10"/>
      <c r="AD286" s="10"/>
    </row>
    <row r="287" spans="2:30" ht="24" x14ac:dyDescent="0.55000000000000004">
      <c r="B287" s="16"/>
      <c r="C287" s="16"/>
      <c r="D287" s="16"/>
      <c r="E287" s="16"/>
      <c r="F287" s="10"/>
      <c r="G287" s="10"/>
      <c r="H287" s="16"/>
      <c r="I287" s="16"/>
      <c r="J287" s="16"/>
      <c r="K287" s="16"/>
      <c r="L287" s="10"/>
      <c r="M287" s="10"/>
      <c r="N287" s="10"/>
      <c r="O287" s="10"/>
      <c r="P287" s="16"/>
      <c r="Q287" s="13">
        <v>13</v>
      </c>
      <c r="R287" s="16" t="s">
        <v>1704</v>
      </c>
      <c r="S287" s="16" t="s">
        <v>578</v>
      </c>
      <c r="T287" s="10" t="s">
        <v>1705</v>
      </c>
      <c r="U287" s="10" t="s">
        <v>1706</v>
      </c>
      <c r="V287" s="16" t="s">
        <v>1543</v>
      </c>
      <c r="W287" s="13"/>
      <c r="X287" s="16"/>
      <c r="Y287" s="13"/>
      <c r="Z287" s="13"/>
      <c r="AA287" s="10"/>
      <c r="AB287" s="10"/>
      <c r="AC287" s="10"/>
      <c r="AD287" s="10"/>
    </row>
    <row r="288" spans="2:30" ht="24" x14ac:dyDescent="0.55000000000000004">
      <c r="B288" s="16"/>
      <c r="C288" s="16"/>
      <c r="D288" s="16"/>
      <c r="E288" s="16"/>
      <c r="F288" s="10"/>
      <c r="G288" s="10"/>
      <c r="H288" s="16"/>
      <c r="I288" s="16"/>
      <c r="J288" s="16"/>
      <c r="K288" s="16"/>
      <c r="L288" s="10"/>
      <c r="M288" s="10"/>
      <c r="N288" s="10"/>
      <c r="O288" s="10"/>
      <c r="P288" s="16"/>
      <c r="Q288" s="13">
        <v>14</v>
      </c>
      <c r="R288" s="16" t="s">
        <v>2733</v>
      </c>
      <c r="S288" s="16" t="s">
        <v>578</v>
      </c>
      <c r="T288" s="10" t="s">
        <v>695</v>
      </c>
      <c r="U288" s="10" t="s">
        <v>2734</v>
      </c>
      <c r="V288" s="16" t="s">
        <v>1543</v>
      </c>
      <c r="W288" s="13"/>
      <c r="X288" s="16"/>
      <c r="Y288" s="13"/>
      <c r="Z288" s="13"/>
      <c r="AA288" s="10"/>
      <c r="AB288" s="10"/>
      <c r="AC288" s="10"/>
      <c r="AD288" s="10"/>
    </row>
    <row r="289" spans="2:30" ht="24" x14ac:dyDescent="0.55000000000000004">
      <c r="B289" s="16"/>
      <c r="C289" s="16"/>
      <c r="D289" s="16"/>
      <c r="E289" s="16"/>
      <c r="F289" s="10"/>
      <c r="G289" s="10"/>
      <c r="H289" s="16"/>
      <c r="I289" s="16"/>
      <c r="J289" s="16"/>
      <c r="K289" s="16"/>
      <c r="L289" s="10"/>
      <c r="M289" s="10"/>
      <c r="N289" s="10"/>
      <c r="O289" s="10"/>
      <c r="P289" s="16"/>
      <c r="Q289" s="13">
        <v>15</v>
      </c>
      <c r="R289" s="16" t="s">
        <v>1733</v>
      </c>
      <c r="S289" s="16" t="s">
        <v>578</v>
      </c>
      <c r="T289" s="10" t="s">
        <v>1734</v>
      </c>
      <c r="U289" s="10" t="s">
        <v>531</v>
      </c>
      <c r="V289" s="16" t="s">
        <v>1543</v>
      </c>
      <c r="W289" s="13"/>
      <c r="X289" s="16"/>
      <c r="Y289" s="13"/>
      <c r="Z289" s="13"/>
      <c r="AA289" s="10"/>
      <c r="AB289" s="10"/>
      <c r="AC289" s="10"/>
      <c r="AD289" s="10"/>
    </row>
    <row r="290" spans="2:30" ht="24" x14ac:dyDescent="0.55000000000000004">
      <c r="B290" s="16"/>
      <c r="C290" s="16"/>
      <c r="D290" s="16"/>
      <c r="E290" s="16"/>
      <c r="F290" s="10"/>
      <c r="G290" s="10"/>
      <c r="H290" s="16"/>
      <c r="I290" s="16"/>
      <c r="J290" s="16"/>
      <c r="K290" s="16"/>
      <c r="L290" s="10"/>
      <c r="M290" s="10"/>
      <c r="N290" s="10"/>
      <c r="O290" s="10"/>
      <c r="P290" s="16"/>
      <c r="Q290" s="13">
        <v>16</v>
      </c>
      <c r="R290" s="16" t="s">
        <v>1735</v>
      </c>
      <c r="S290" s="16" t="s">
        <v>578</v>
      </c>
      <c r="T290" s="10" t="s">
        <v>1736</v>
      </c>
      <c r="U290" s="10" t="s">
        <v>431</v>
      </c>
      <c r="V290" s="16" t="s">
        <v>1543</v>
      </c>
      <c r="W290" s="13"/>
      <c r="X290" s="16"/>
      <c r="Y290" s="13"/>
      <c r="Z290" s="13"/>
      <c r="AA290" s="10"/>
      <c r="AB290" s="10"/>
      <c r="AC290" s="10"/>
      <c r="AD290" s="10"/>
    </row>
    <row r="291" spans="2:30" ht="24" x14ac:dyDescent="0.55000000000000004">
      <c r="B291" s="16"/>
      <c r="C291" s="16"/>
      <c r="D291" s="16"/>
      <c r="E291" s="16"/>
      <c r="F291" s="10"/>
      <c r="G291" s="10"/>
      <c r="H291" s="16"/>
      <c r="I291" s="16"/>
      <c r="J291" s="16"/>
      <c r="K291" s="16"/>
      <c r="L291" s="10"/>
      <c r="M291" s="10"/>
      <c r="N291" s="10"/>
      <c r="O291" s="10"/>
      <c r="P291" s="16"/>
      <c r="Q291" s="13">
        <v>17</v>
      </c>
      <c r="R291" s="16" t="s">
        <v>1748</v>
      </c>
      <c r="S291" s="16" t="s">
        <v>578</v>
      </c>
      <c r="T291" s="10" t="s">
        <v>1749</v>
      </c>
      <c r="U291" s="10" t="s">
        <v>1750</v>
      </c>
      <c r="V291" s="16" t="s">
        <v>1543</v>
      </c>
      <c r="W291" s="13"/>
      <c r="X291" s="16"/>
      <c r="Y291" s="13"/>
      <c r="Z291" s="13"/>
      <c r="AA291" s="10"/>
      <c r="AB291" s="10"/>
      <c r="AC291" s="10"/>
      <c r="AD291" s="10"/>
    </row>
    <row r="292" spans="2:30" ht="24" x14ac:dyDescent="0.55000000000000004">
      <c r="B292" s="16"/>
      <c r="C292" s="16"/>
      <c r="D292" s="16"/>
      <c r="E292" s="16"/>
      <c r="F292" s="10"/>
      <c r="G292" s="10"/>
      <c r="H292" s="16"/>
      <c r="I292" s="16"/>
      <c r="J292" s="16"/>
      <c r="K292" s="16"/>
      <c r="L292" s="10"/>
      <c r="M292" s="10"/>
      <c r="N292" s="10"/>
      <c r="O292" s="10"/>
      <c r="P292" s="16"/>
      <c r="Q292" s="13">
        <v>18</v>
      </c>
      <c r="R292" s="16" t="s">
        <v>1757</v>
      </c>
      <c r="S292" s="16" t="s">
        <v>578</v>
      </c>
      <c r="T292" s="10" t="s">
        <v>811</v>
      </c>
      <c r="U292" s="10" t="s">
        <v>393</v>
      </c>
      <c r="V292" s="16" t="s">
        <v>1543</v>
      </c>
      <c r="W292" s="13"/>
      <c r="X292" s="16"/>
      <c r="Y292" s="13"/>
      <c r="Z292" s="13"/>
      <c r="AA292" s="10"/>
      <c r="AB292" s="10"/>
      <c r="AC292" s="10"/>
      <c r="AD292" s="10"/>
    </row>
    <row r="293" spans="2:30" ht="24" x14ac:dyDescent="0.55000000000000004">
      <c r="B293" s="16"/>
      <c r="C293" s="16"/>
      <c r="D293" s="16"/>
      <c r="E293" s="16"/>
      <c r="F293" s="10"/>
      <c r="G293" s="10"/>
      <c r="H293" s="16"/>
      <c r="I293" s="16"/>
      <c r="J293" s="16"/>
      <c r="K293" s="16"/>
      <c r="L293" s="10"/>
      <c r="M293" s="10"/>
      <c r="N293" s="10"/>
      <c r="O293" s="10"/>
      <c r="P293" s="16"/>
      <c r="Q293" s="13">
        <v>19</v>
      </c>
      <c r="R293" s="16" t="s">
        <v>1767</v>
      </c>
      <c r="S293" s="16" t="s">
        <v>578</v>
      </c>
      <c r="T293" s="10" t="s">
        <v>811</v>
      </c>
      <c r="U293" s="10" t="s">
        <v>300</v>
      </c>
      <c r="V293" s="16" t="s">
        <v>1543</v>
      </c>
      <c r="W293" s="13"/>
      <c r="X293" s="16"/>
      <c r="Y293" s="13"/>
      <c r="Z293" s="13"/>
      <c r="AA293" s="10"/>
      <c r="AB293" s="10"/>
      <c r="AC293" s="10"/>
      <c r="AD293" s="10"/>
    </row>
    <row r="294" spans="2:30" ht="24" x14ac:dyDescent="0.55000000000000004">
      <c r="B294" s="16"/>
      <c r="C294" s="16"/>
      <c r="D294" s="16"/>
      <c r="E294" s="16"/>
      <c r="F294" s="10"/>
      <c r="G294" s="10"/>
      <c r="H294" s="16"/>
      <c r="I294" s="16"/>
      <c r="J294" s="16"/>
      <c r="K294" s="16"/>
      <c r="L294" s="10"/>
      <c r="M294" s="10"/>
      <c r="N294" s="10"/>
      <c r="O294" s="10"/>
      <c r="P294" s="16"/>
      <c r="Q294" s="13">
        <v>20</v>
      </c>
      <c r="R294" s="16" t="s">
        <v>1784</v>
      </c>
      <c r="S294" s="16" t="s">
        <v>578</v>
      </c>
      <c r="T294" s="10" t="s">
        <v>1785</v>
      </c>
      <c r="U294" s="10" t="s">
        <v>1786</v>
      </c>
      <c r="V294" s="16" t="s">
        <v>1543</v>
      </c>
      <c r="W294" s="13"/>
      <c r="X294" s="16"/>
      <c r="Y294" s="13"/>
      <c r="Z294" s="13"/>
      <c r="AA294" s="10"/>
      <c r="AB294" s="10"/>
      <c r="AC294" s="10"/>
      <c r="AD294" s="10"/>
    </row>
    <row r="295" spans="2:30" ht="24" x14ac:dyDescent="0.55000000000000004">
      <c r="B295" s="16"/>
      <c r="C295" s="16"/>
      <c r="D295" s="16"/>
      <c r="E295" s="16"/>
      <c r="F295" s="10"/>
      <c r="G295" s="10"/>
      <c r="H295" s="16"/>
      <c r="I295" s="16"/>
      <c r="J295" s="16"/>
      <c r="K295" s="16"/>
      <c r="L295" s="10"/>
      <c r="M295" s="10"/>
      <c r="N295" s="10"/>
      <c r="O295" s="10"/>
      <c r="P295" s="16"/>
      <c r="Q295" s="13">
        <v>21</v>
      </c>
      <c r="R295" s="16" t="s">
        <v>1788</v>
      </c>
      <c r="S295" s="16" t="s">
        <v>578</v>
      </c>
      <c r="T295" s="10" t="s">
        <v>1789</v>
      </c>
      <c r="U295" s="10" t="s">
        <v>1790</v>
      </c>
      <c r="V295" s="16" t="s">
        <v>1543</v>
      </c>
      <c r="W295" s="13"/>
      <c r="X295" s="16"/>
      <c r="Y295" s="13"/>
      <c r="Z295" s="13"/>
      <c r="AA295" s="10"/>
      <c r="AB295" s="10"/>
      <c r="AC295" s="10"/>
      <c r="AD295" s="10"/>
    </row>
    <row r="296" spans="2:30" ht="24" x14ac:dyDescent="0.55000000000000004">
      <c r="B296" s="16"/>
      <c r="C296" s="16"/>
      <c r="D296" s="16"/>
      <c r="E296" s="16"/>
      <c r="F296" s="10"/>
      <c r="G296" s="10"/>
      <c r="H296" s="16"/>
      <c r="I296" s="16"/>
      <c r="J296" s="16"/>
      <c r="K296" s="16"/>
      <c r="L296" s="10"/>
      <c r="M296" s="10"/>
      <c r="N296" s="10"/>
      <c r="O296" s="10"/>
      <c r="P296" s="16"/>
      <c r="Q296" s="13">
        <v>22</v>
      </c>
      <c r="R296" s="16" t="s">
        <v>1812</v>
      </c>
      <c r="S296" s="16" t="s">
        <v>578</v>
      </c>
      <c r="T296" s="10" t="s">
        <v>1813</v>
      </c>
      <c r="U296" s="10" t="s">
        <v>1814</v>
      </c>
      <c r="V296" s="16" t="s">
        <v>1543</v>
      </c>
      <c r="W296" s="13"/>
      <c r="X296" s="16"/>
      <c r="Y296" s="13"/>
      <c r="Z296" s="13"/>
      <c r="AA296" s="10"/>
      <c r="AB296" s="10"/>
      <c r="AC296" s="10"/>
      <c r="AD296" s="10"/>
    </row>
    <row r="297" spans="2:30" ht="24" x14ac:dyDescent="0.55000000000000004">
      <c r="B297" s="16"/>
      <c r="C297" s="16"/>
      <c r="D297" s="16"/>
      <c r="E297" s="16"/>
      <c r="F297" s="10"/>
      <c r="G297" s="10"/>
      <c r="H297" s="16"/>
      <c r="I297" s="16"/>
      <c r="J297" s="16"/>
      <c r="K297" s="16"/>
      <c r="L297" s="10"/>
      <c r="M297" s="10"/>
      <c r="N297" s="10"/>
      <c r="O297" s="10"/>
      <c r="P297" s="16"/>
      <c r="Q297" s="13">
        <v>23</v>
      </c>
      <c r="R297" s="16" t="s">
        <v>1815</v>
      </c>
      <c r="S297" s="16" t="s">
        <v>578</v>
      </c>
      <c r="T297" s="10" t="s">
        <v>271</v>
      </c>
      <c r="U297" s="10" t="s">
        <v>1816</v>
      </c>
      <c r="V297" s="16" t="s">
        <v>1543</v>
      </c>
      <c r="W297" s="13"/>
      <c r="X297" s="16"/>
      <c r="Y297" s="13"/>
      <c r="Z297" s="13"/>
      <c r="AA297" s="10"/>
      <c r="AB297" s="10"/>
      <c r="AC297" s="10"/>
      <c r="AD297" s="10"/>
    </row>
    <row r="298" spans="2:30" ht="24" x14ac:dyDescent="0.55000000000000004">
      <c r="B298" s="16"/>
      <c r="C298" s="16"/>
      <c r="D298" s="16"/>
      <c r="E298" s="16"/>
      <c r="F298" s="10"/>
      <c r="G298" s="10"/>
      <c r="H298" s="16"/>
      <c r="I298" s="16"/>
      <c r="J298" s="16"/>
      <c r="K298" s="16"/>
      <c r="L298" s="10"/>
      <c r="M298" s="10"/>
      <c r="N298" s="10"/>
      <c r="O298" s="10"/>
      <c r="P298" s="16"/>
      <c r="Q298" s="13">
        <v>24</v>
      </c>
      <c r="R298" s="16" t="s">
        <v>1833</v>
      </c>
      <c r="S298" s="16" t="s">
        <v>578</v>
      </c>
      <c r="T298" s="10" t="s">
        <v>1834</v>
      </c>
      <c r="U298" s="10" t="s">
        <v>1835</v>
      </c>
      <c r="V298" s="16" t="s">
        <v>1543</v>
      </c>
      <c r="W298" s="13"/>
      <c r="X298" s="16"/>
      <c r="Y298" s="13"/>
      <c r="Z298" s="13"/>
      <c r="AA298" s="10"/>
      <c r="AB298" s="10"/>
      <c r="AC298" s="10"/>
      <c r="AD298" s="10"/>
    </row>
    <row r="299" spans="2:30" ht="24" x14ac:dyDescent="0.55000000000000004">
      <c r="B299" s="16"/>
      <c r="C299" s="16"/>
      <c r="D299" s="16"/>
      <c r="E299" s="16"/>
      <c r="F299" s="10"/>
      <c r="G299" s="10"/>
      <c r="H299" s="16"/>
      <c r="I299" s="16"/>
      <c r="J299" s="16"/>
      <c r="K299" s="16"/>
      <c r="L299" s="10"/>
      <c r="M299" s="10"/>
      <c r="N299" s="10"/>
      <c r="O299" s="10"/>
      <c r="P299" s="16"/>
      <c r="Q299" s="13">
        <v>25</v>
      </c>
      <c r="R299" s="16" t="s">
        <v>1839</v>
      </c>
      <c r="S299" s="16" t="s">
        <v>578</v>
      </c>
      <c r="T299" s="10" t="s">
        <v>1840</v>
      </c>
      <c r="U299" s="10" t="s">
        <v>782</v>
      </c>
      <c r="V299" s="16" t="s">
        <v>1543</v>
      </c>
      <c r="W299" s="13"/>
      <c r="X299" s="16"/>
      <c r="Y299" s="13"/>
      <c r="Z299" s="13"/>
      <c r="AA299" s="10"/>
      <c r="AB299" s="10"/>
      <c r="AC299" s="10"/>
      <c r="AD299" s="10"/>
    </row>
    <row r="300" spans="2:30" ht="24" x14ac:dyDescent="0.55000000000000004">
      <c r="B300" s="16"/>
      <c r="C300" s="16"/>
      <c r="D300" s="16"/>
      <c r="E300" s="16"/>
      <c r="F300" s="10"/>
      <c r="G300" s="10"/>
      <c r="H300" s="16"/>
      <c r="I300" s="16"/>
      <c r="J300" s="16"/>
      <c r="K300" s="16"/>
      <c r="L300" s="10"/>
      <c r="M300" s="10"/>
      <c r="N300" s="10"/>
      <c r="O300" s="10"/>
      <c r="P300" s="16"/>
      <c r="Q300" s="13">
        <v>26</v>
      </c>
      <c r="R300" s="16" t="s">
        <v>1855</v>
      </c>
      <c r="S300" s="16" t="s">
        <v>578</v>
      </c>
      <c r="T300" s="10" t="s">
        <v>1856</v>
      </c>
      <c r="U300" s="10" t="s">
        <v>245</v>
      </c>
      <c r="V300" s="16" t="s">
        <v>1543</v>
      </c>
      <c r="W300" s="13"/>
      <c r="X300" s="16"/>
      <c r="Y300" s="13"/>
      <c r="Z300" s="13"/>
      <c r="AA300" s="10"/>
      <c r="AB300" s="10"/>
      <c r="AC300" s="10"/>
      <c r="AD300" s="10"/>
    </row>
    <row r="301" spans="2:30" ht="24" x14ac:dyDescent="0.55000000000000004">
      <c r="B301" s="16"/>
      <c r="C301" s="16"/>
      <c r="D301" s="16"/>
      <c r="E301" s="16"/>
      <c r="F301" s="10"/>
      <c r="G301" s="10"/>
      <c r="H301" s="16"/>
      <c r="I301" s="16"/>
      <c r="J301" s="16"/>
      <c r="K301" s="16"/>
      <c r="L301" s="10"/>
      <c r="M301" s="10"/>
      <c r="N301" s="10"/>
      <c r="O301" s="10"/>
      <c r="P301" s="16"/>
      <c r="Q301" s="13">
        <v>27</v>
      </c>
      <c r="R301" s="16" t="s">
        <v>1857</v>
      </c>
      <c r="S301" s="16" t="s">
        <v>578</v>
      </c>
      <c r="T301" s="10" t="s">
        <v>1858</v>
      </c>
      <c r="U301" s="10" t="s">
        <v>185</v>
      </c>
      <c r="V301" s="16" t="s">
        <v>1543</v>
      </c>
      <c r="W301" s="13"/>
      <c r="X301" s="16"/>
      <c r="Y301" s="13"/>
      <c r="Z301" s="13"/>
      <c r="AA301" s="10"/>
      <c r="AB301" s="10"/>
      <c r="AC301" s="10"/>
      <c r="AD301" s="10"/>
    </row>
    <row r="302" spans="2:30" ht="24" x14ac:dyDescent="0.55000000000000004">
      <c r="B302" s="16"/>
      <c r="C302" s="16"/>
      <c r="D302" s="16"/>
      <c r="E302" s="16"/>
      <c r="F302" s="10"/>
      <c r="G302" s="10"/>
      <c r="H302" s="16"/>
      <c r="I302" s="16"/>
      <c r="J302" s="16"/>
      <c r="K302" s="16"/>
      <c r="L302" s="10"/>
      <c r="M302" s="10"/>
      <c r="N302" s="10"/>
      <c r="O302" s="10"/>
      <c r="P302" s="16"/>
      <c r="Q302" s="13">
        <v>28</v>
      </c>
      <c r="R302" s="16" t="s">
        <v>1870</v>
      </c>
      <c r="S302" s="16" t="s">
        <v>578</v>
      </c>
      <c r="T302" s="10" t="s">
        <v>1871</v>
      </c>
      <c r="U302" s="10" t="s">
        <v>1872</v>
      </c>
      <c r="V302" s="16" t="s">
        <v>1543</v>
      </c>
      <c r="W302" s="13"/>
      <c r="X302" s="16"/>
      <c r="Y302" s="13"/>
      <c r="Z302" s="13"/>
      <c r="AA302" s="10"/>
      <c r="AB302" s="10"/>
      <c r="AC302" s="10"/>
      <c r="AD302" s="10"/>
    </row>
    <row r="303" spans="2:30" ht="24" x14ac:dyDescent="0.55000000000000004">
      <c r="B303" s="16"/>
      <c r="C303" s="16"/>
      <c r="D303" s="16"/>
      <c r="E303" s="16"/>
      <c r="F303" s="10"/>
      <c r="G303" s="10"/>
      <c r="H303" s="16"/>
      <c r="I303" s="16"/>
      <c r="J303" s="16"/>
      <c r="K303" s="16"/>
      <c r="L303" s="10"/>
      <c r="M303" s="10"/>
      <c r="N303" s="10"/>
      <c r="O303" s="10"/>
      <c r="P303" s="16"/>
      <c r="Q303" s="13">
        <v>29</v>
      </c>
      <c r="R303" s="16" t="s">
        <v>1878</v>
      </c>
      <c r="S303" s="16" t="s">
        <v>578</v>
      </c>
      <c r="T303" s="10" t="s">
        <v>1879</v>
      </c>
      <c r="U303" s="10" t="s">
        <v>486</v>
      </c>
      <c r="V303" s="16" t="s">
        <v>1543</v>
      </c>
      <c r="W303" s="13"/>
      <c r="X303" s="16"/>
      <c r="Y303" s="13"/>
      <c r="Z303" s="13"/>
      <c r="AA303" s="10"/>
      <c r="AB303" s="10"/>
      <c r="AC303" s="10"/>
      <c r="AD303" s="10"/>
    </row>
    <row r="304" spans="2:30" ht="24" x14ac:dyDescent="0.55000000000000004">
      <c r="B304" s="16"/>
      <c r="C304" s="16"/>
      <c r="D304" s="16"/>
      <c r="E304" s="16"/>
      <c r="F304" s="10"/>
      <c r="G304" s="10"/>
      <c r="H304" s="16"/>
      <c r="I304" s="16"/>
      <c r="J304" s="16"/>
      <c r="K304" s="16"/>
      <c r="L304" s="10"/>
      <c r="M304" s="10"/>
      <c r="N304" s="10"/>
      <c r="O304" s="10"/>
      <c r="P304" s="16"/>
      <c r="Q304" s="13">
        <v>30</v>
      </c>
      <c r="R304" s="16" t="s">
        <v>1892</v>
      </c>
      <c r="S304" s="16" t="s">
        <v>578</v>
      </c>
      <c r="T304" s="10" t="s">
        <v>1893</v>
      </c>
      <c r="U304" s="10" t="s">
        <v>138</v>
      </c>
      <c r="V304" s="16" t="s">
        <v>1543</v>
      </c>
      <c r="W304" s="13"/>
      <c r="X304" s="16"/>
      <c r="Y304" s="13"/>
      <c r="Z304" s="13"/>
      <c r="AA304" s="10"/>
      <c r="AB304" s="10"/>
      <c r="AC304" s="10"/>
      <c r="AD304" s="10"/>
    </row>
    <row r="305" spans="2:30" ht="24" x14ac:dyDescent="0.55000000000000004">
      <c r="B305" s="16"/>
      <c r="C305" s="16"/>
      <c r="D305" s="16"/>
      <c r="E305" s="16"/>
      <c r="F305" s="10"/>
      <c r="G305" s="10"/>
      <c r="H305" s="16"/>
      <c r="I305" s="16"/>
      <c r="J305" s="16"/>
      <c r="K305" s="16"/>
      <c r="L305" s="10"/>
      <c r="M305" s="10"/>
      <c r="N305" s="10"/>
      <c r="O305" s="10"/>
      <c r="P305" s="16"/>
      <c r="Q305" s="13">
        <v>31</v>
      </c>
      <c r="R305" s="16" t="s">
        <v>1902</v>
      </c>
      <c r="S305" s="16" t="s">
        <v>578</v>
      </c>
      <c r="T305" s="10" t="s">
        <v>1903</v>
      </c>
      <c r="U305" s="10" t="s">
        <v>1904</v>
      </c>
      <c r="V305" s="16" t="s">
        <v>1543</v>
      </c>
      <c r="W305" s="13"/>
      <c r="X305" s="16"/>
      <c r="Y305" s="13"/>
      <c r="Z305" s="13"/>
      <c r="AA305" s="10"/>
      <c r="AB305" s="10"/>
      <c r="AC305" s="10"/>
      <c r="AD305" s="10"/>
    </row>
    <row r="306" spans="2:30" ht="24" x14ac:dyDescent="0.55000000000000004">
      <c r="B306" s="16"/>
      <c r="C306" s="16"/>
      <c r="D306" s="16"/>
      <c r="E306" s="16"/>
      <c r="F306" s="10"/>
      <c r="G306" s="10"/>
      <c r="H306" s="16"/>
      <c r="I306" s="16"/>
      <c r="J306" s="16"/>
      <c r="K306" s="16"/>
      <c r="L306" s="10"/>
      <c r="M306" s="10"/>
      <c r="N306" s="10"/>
      <c r="O306" s="10"/>
      <c r="P306" s="16"/>
      <c r="Q306" s="13">
        <v>32</v>
      </c>
      <c r="R306" s="16" t="s">
        <v>1917</v>
      </c>
      <c r="S306" s="16" t="s">
        <v>578</v>
      </c>
      <c r="T306" s="10" t="s">
        <v>1918</v>
      </c>
      <c r="U306" s="10" t="s">
        <v>1916</v>
      </c>
      <c r="V306" s="16" t="s">
        <v>1543</v>
      </c>
      <c r="W306" s="13"/>
      <c r="X306" s="16"/>
      <c r="Y306" s="13"/>
      <c r="Z306" s="13"/>
      <c r="AA306" s="10"/>
      <c r="AB306" s="10"/>
      <c r="AC306" s="10"/>
      <c r="AD306" s="10"/>
    </row>
    <row r="307" spans="2:30" ht="24" x14ac:dyDescent="0.55000000000000004">
      <c r="B307" s="16"/>
      <c r="C307" s="16"/>
      <c r="D307" s="16"/>
      <c r="E307" s="16"/>
      <c r="F307" s="10"/>
      <c r="G307" s="10"/>
      <c r="H307" s="16"/>
      <c r="I307" s="16"/>
      <c r="J307" s="16"/>
      <c r="K307" s="16"/>
      <c r="L307" s="10"/>
      <c r="M307" s="10"/>
      <c r="N307" s="10"/>
      <c r="O307" s="10"/>
      <c r="P307" s="16"/>
      <c r="Q307" s="13">
        <v>33</v>
      </c>
      <c r="R307" s="16" t="s">
        <v>1927</v>
      </c>
      <c r="S307" s="16" t="s">
        <v>578</v>
      </c>
      <c r="T307" s="10" t="s">
        <v>1928</v>
      </c>
      <c r="U307" s="10" t="s">
        <v>1929</v>
      </c>
      <c r="V307" s="16" t="s">
        <v>1543</v>
      </c>
      <c r="W307" s="13"/>
      <c r="X307" s="16"/>
      <c r="Y307" s="13"/>
      <c r="Z307" s="13"/>
      <c r="AA307" s="10"/>
      <c r="AB307" s="10"/>
      <c r="AC307" s="10"/>
      <c r="AD307" s="10"/>
    </row>
    <row r="308" spans="2:30" ht="24" x14ac:dyDescent="0.55000000000000004">
      <c r="B308" s="16"/>
      <c r="C308" s="16"/>
      <c r="D308" s="16"/>
      <c r="E308" s="16"/>
      <c r="F308" s="10"/>
      <c r="G308" s="10"/>
      <c r="H308" s="16"/>
      <c r="I308" s="16"/>
      <c r="J308" s="16"/>
      <c r="K308" s="16"/>
      <c r="L308" s="10"/>
      <c r="M308" s="10"/>
      <c r="N308" s="10"/>
      <c r="O308" s="10"/>
      <c r="P308" s="16"/>
      <c r="Q308" s="13">
        <v>34</v>
      </c>
      <c r="R308" s="16" t="s">
        <v>1939</v>
      </c>
      <c r="S308" s="16" t="s">
        <v>578</v>
      </c>
      <c r="T308" s="10" t="s">
        <v>1940</v>
      </c>
      <c r="U308" s="10" t="s">
        <v>1941</v>
      </c>
      <c r="V308" s="16" t="s">
        <v>1543</v>
      </c>
      <c r="W308" s="13"/>
      <c r="X308" s="16"/>
      <c r="Y308" s="13"/>
      <c r="Z308" s="13"/>
      <c r="AA308" s="10"/>
      <c r="AB308" s="10"/>
      <c r="AC308" s="10"/>
      <c r="AD308" s="10"/>
    </row>
    <row r="309" spans="2:30" ht="24" x14ac:dyDescent="0.55000000000000004">
      <c r="B309" s="16"/>
      <c r="C309" s="16"/>
      <c r="D309" s="16"/>
      <c r="E309" s="16"/>
      <c r="F309" s="10"/>
      <c r="G309" s="10"/>
      <c r="H309" s="16"/>
      <c r="I309" s="16"/>
      <c r="J309" s="16"/>
      <c r="K309" s="16"/>
      <c r="L309" s="10"/>
      <c r="M309" s="10"/>
      <c r="N309" s="10"/>
      <c r="O309" s="10"/>
      <c r="P309" s="16"/>
      <c r="Q309" s="13">
        <v>35</v>
      </c>
      <c r="R309" s="16" t="s">
        <v>1949</v>
      </c>
      <c r="S309" s="16" t="s">
        <v>578</v>
      </c>
      <c r="T309" s="10" t="s">
        <v>1950</v>
      </c>
      <c r="U309" s="10" t="s">
        <v>1951</v>
      </c>
      <c r="V309" s="16" t="s">
        <v>1543</v>
      </c>
      <c r="W309" s="13"/>
      <c r="X309" s="16"/>
      <c r="Y309" s="13"/>
      <c r="Z309" s="13"/>
      <c r="AA309" s="10"/>
      <c r="AB309" s="10"/>
      <c r="AC309" s="10"/>
      <c r="AD309" s="10"/>
    </row>
    <row r="310" spans="2:30" ht="24" x14ac:dyDescent="0.55000000000000004">
      <c r="B310" s="16"/>
      <c r="C310" s="16"/>
      <c r="D310" s="16"/>
      <c r="E310" s="16"/>
      <c r="F310" s="10"/>
      <c r="G310" s="10"/>
      <c r="H310" s="16"/>
      <c r="I310" s="16"/>
      <c r="J310" s="16"/>
      <c r="K310" s="16"/>
      <c r="L310" s="10"/>
      <c r="M310" s="10"/>
      <c r="N310" s="10"/>
      <c r="O310" s="10"/>
      <c r="P310" s="16"/>
      <c r="Q310" s="13">
        <v>36</v>
      </c>
      <c r="R310" s="16" t="s">
        <v>2248</v>
      </c>
      <c r="S310" s="16" t="s">
        <v>578</v>
      </c>
      <c r="T310" s="10" t="s">
        <v>2249</v>
      </c>
      <c r="U310" s="10" t="s">
        <v>519</v>
      </c>
      <c r="V310" s="16" t="s">
        <v>1543</v>
      </c>
      <c r="W310" s="13"/>
      <c r="X310" s="16"/>
      <c r="Y310" s="13"/>
      <c r="Z310" s="13"/>
      <c r="AA310" s="10"/>
      <c r="AB310" s="10"/>
      <c r="AC310" s="10"/>
      <c r="AD310" s="10"/>
    </row>
    <row r="311" spans="2:30" ht="24" x14ac:dyDescent="0.55000000000000004">
      <c r="B311" s="16"/>
      <c r="C311" s="16"/>
      <c r="D311" s="16"/>
      <c r="E311" s="16"/>
      <c r="F311" s="10"/>
      <c r="G311" s="10"/>
      <c r="H311" s="16"/>
      <c r="I311" s="16"/>
      <c r="J311" s="16"/>
      <c r="K311" s="16"/>
      <c r="L311" s="10"/>
      <c r="M311" s="10"/>
      <c r="N311" s="10"/>
      <c r="O311" s="10"/>
      <c r="P311" s="16"/>
      <c r="Q311" s="13">
        <v>1</v>
      </c>
      <c r="R311" s="16" t="s">
        <v>1558</v>
      </c>
      <c r="S311" s="16" t="s">
        <v>579</v>
      </c>
      <c r="T311" s="10" t="s">
        <v>1559</v>
      </c>
      <c r="U311" s="10" t="s">
        <v>550</v>
      </c>
      <c r="V311" s="16" t="s">
        <v>1543</v>
      </c>
      <c r="W311" s="13"/>
      <c r="X311" s="16"/>
      <c r="Y311" s="13"/>
      <c r="Z311" s="13"/>
      <c r="AA311" s="10"/>
      <c r="AB311" s="10"/>
      <c r="AC311" s="10"/>
      <c r="AD311" s="10"/>
    </row>
    <row r="312" spans="2:30" ht="24" x14ac:dyDescent="0.55000000000000004">
      <c r="B312" s="16"/>
      <c r="C312" s="16"/>
      <c r="D312" s="16"/>
      <c r="E312" s="16"/>
      <c r="F312" s="10"/>
      <c r="G312" s="10"/>
      <c r="H312" s="16"/>
      <c r="I312" s="16"/>
      <c r="J312" s="16"/>
      <c r="K312" s="16"/>
      <c r="L312" s="10"/>
      <c r="M312" s="10"/>
      <c r="N312" s="10"/>
      <c r="O312" s="10"/>
      <c r="P312" s="16"/>
      <c r="Q312" s="13">
        <v>2</v>
      </c>
      <c r="R312" s="16" t="s">
        <v>1579</v>
      </c>
      <c r="S312" s="16" t="s">
        <v>579</v>
      </c>
      <c r="T312" s="10" t="s">
        <v>1580</v>
      </c>
      <c r="U312" s="10" t="s">
        <v>555</v>
      </c>
      <c r="V312" s="16" t="s">
        <v>1543</v>
      </c>
      <c r="W312" s="13"/>
      <c r="X312" s="16"/>
      <c r="Y312" s="13"/>
      <c r="Z312" s="13"/>
      <c r="AA312" s="10"/>
      <c r="AB312" s="10"/>
      <c r="AC312" s="10"/>
      <c r="AD312" s="10"/>
    </row>
    <row r="313" spans="2:30" ht="24" x14ac:dyDescent="0.55000000000000004">
      <c r="B313" s="16"/>
      <c r="C313" s="16"/>
      <c r="D313" s="16"/>
      <c r="E313" s="16"/>
      <c r="F313" s="10"/>
      <c r="G313" s="10"/>
      <c r="H313" s="16"/>
      <c r="I313" s="16"/>
      <c r="J313" s="16"/>
      <c r="K313" s="16"/>
      <c r="L313" s="10"/>
      <c r="M313" s="10"/>
      <c r="N313" s="10"/>
      <c r="O313" s="10"/>
      <c r="P313" s="16"/>
      <c r="Q313" s="13">
        <v>3</v>
      </c>
      <c r="R313" s="16" t="s">
        <v>1586</v>
      </c>
      <c r="S313" s="16" t="s">
        <v>579</v>
      </c>
      <c r="T313" s="10" t="s">
        <v>1587</v>
      </c>
      <c r="U313" s="10" t="s">
        <v>1588</v>
      </c>
      <c r="V313" s="16" t="s">
        <v>1543</v>
      </c>
      <c r="W313" s="13"/>
      <c r="X313" s="16"/>
      <c r="Y313" s="13"/>
      <c r="Z313" s="13"/>
      <c r="AA313" s="10"/>
      <c r="AB313" s="10"/>
      <c r="AC313" s="10"/>
      <c r="AD313" s="10"/>
    </row>
    <row r="314" spans="2:30" ht="24" x14ac:dyDescent="0.55000000000000004">
      <c r="B314" s="16"/>
      <c r="C314" s="16"/>
      <c r="D314" s="16"/>
      <c r="E314" s="16"/>
      <c r="F314" s="10"/>
      <c r="G314" s="10"/>
      <c r="H314" s="16"/>
      <c r="I314" s="16"/>
      <c r="J314" s="16"/>
      <c r="K314" s="16"/>
      <c r="L314" s="10"/>
      <c r="M314" s="10"/>
      <c r="N314" s="10"/>
      <c r="O314" s="10"/>
      <c r="P314" s="16"/>
      <c r="Q314" s="13">
        <v>4</v>
      </c>
      <c r="R314" s="16" t="s">
        <v>1600</v>
      </c>
      <c r="S314" s="16" t="s">
        <v>579</v>
      </c>
      <c r="T314" s="10" t="s">
        <v>194</v>
      </c>
      <c r="U314" s="10" t="s">
        <v>1601</v>
      </c>
      <c r="V314" s="16" t="s">
        <v>1543</v>
      </c>
      <c r="W314" s="13"/>
      <c r="X314" s="16"/>
      <c r="Y314" s="13"/>
      <c r="Z314" s="13"/>
      <c r="AA314" s="10"/>
      <c r="AB314" s="10"/>
      <c r="AC314" s="10"/>
      <c r="AD314" s="10"/>
    </row>
    <row r="315" spans="2:30" ht="24" x14ac:dyDescent="0.55000000000000004">
      <c r="B315" s="16"/>
      <c r="C315" s="16"/>
      <c r="D315" s="16"/>
      <c r="E315" s="16"/>
      <c r="F315" s="10"/>
      <c r="G315" s="10"/>
      <c r="H315" s="16"/>
      <c r="I315" s="16"/>
      <c r="J315" s="16"/>
      <c r="K315" s="16"/>
      <c r="L315" s="10"/>
      <c r="M315" s="10"/>
      <c r="N315" s="10"/>
      <c r="O315" s="10"/>
      <c r="P315" s="16"/>
      <c r="Q315" s="13">
        <v>5</v>
      </c>
      <c r="R315" s="16" t="s">
        <v>1614</v>
      </c>
      <c r="S315" s="16" t="s">
        <v>579</v>
      </c>
      <c r="T315" s="10" t="s">
        <v>1615</v>
      </c>
      <c r="U315" s="10" t="s">
        <v>1616</v>
      </c>
      <c r="V315" s="16" t="s">
        <v>1543</v>
      </c>
      <c r="W315" s="13"/>
      <c r="X315" s="16"/>
      <c r="Y315" s="13"/>
      <c r="Z315" s="13"/>
      <c r="AA315" s="10"/>
      <c r="AB315" s="10"/>
      <c r="AC315" s="10"/>
      <c r="AD315" s="10"/>
    </row>
    <row r="316" spans="2:30" ht="24" x14ac:dyDescent="0.55000000000000004">
      <c r="B316" s="16"/>
      <c r="C316" s="16"/>
      <c r="D316" s="16"/>
      <c r="E316" s="16"/>
      <c r="F316" s="10"/>
      <c r="G316" s="10"/>
      <c r="H316" s="16"/>
      <c r="I316" s="16"/>
      <c r="J316" s="16"/>
      <c r="K316" s="16"/>
      <c r="L316" s="10"/>
      <c r="M316" s="10"/>
      <c r="N316" s="10"/>
      <c r="O316" s="10"/>
      <c r="P316" s="16"/>
      <c r="Q316" s="13">
        <v>6</v>
      </c>
      <c r="R316" s="16" t="s">
        <v>1623</v>
      </c>
      <c r="S316" s="16" t="s">
        <v>579</v>
      </c>
      <c r="T316" s="10" t="s">
        <v>1624</v>
      </c>
      <c r="U316" s="10" t="s">
        <v>1625</v>
      </c>
      <c r="V316" s="16" t="s">
        <v>1543</v>
      </c>
      <c r="W316" s="13"/>
      <c r="X316" s="16"/>
      <c r="Y316" s="13"/>
      <c r="Z316" s="13"/>
      <c r="AA316" s="10"/>
      <c r="AB316" s="10"/>
      <c r="AC316" s="10"/>
      <c r="AD316" s="10"/>
    </row>
    <row r="317" spans="2:30" ht="24" x14ac:dyDescent="0.55000000000000004">
      <c r="B317" s="16"/>
      <c r="C317" s="16"/>
      <c r="D317" s="16"/>
      <c r="E317" s="16"/>
      <c r="F317" s="10"/>
      <c r="G317" s="10"/>
      <c r="H317" s="16"/>
      <c r="I317" s="16"/>
      <c r="J317" s="16"/>
      <c r="K317" s="16"/>
      <c r="L317" s="10"/>
      <c r="M317" s="10"/>
      <c r="N317" s="10"/>
      <c r="O317" s="10"/>
      <c r="P317" s="16"/>
      <c r="Q317" s="13">
        <v>7</v>
      </c>
      <c r="R317" s="16" t="s">
        <v>1648</v>
      </c>
      <c r="S317" s="16" t="s">
        <v>579</v>
      </c>
      <c r="T317" s="10" t="s">
        <v>172</v>
      </c>
      <c r="U317" s="10" t="s">
        <v>1649</v>
      </c>
      <c r="V317" s="16" t="s">
        <v>1543</v>
      </c>
      <c r="W317" s="13"/>
      <c r="X317" s="16"/>
      <c r="Y317" s="13"/>
      <c r="Z317" s="13"/>
      <c r="AA317" s="10"/>
      <c r="AB317" s="10"/>
      <c r="AC317" s="10"/>
      <c r="AD317" s="10"/>
    </row>
    <row r="318" spans="2:30" ht="24" x14ac:dyDescent="0.55000000000000004">
      <c r="B318" s="16"/>
      <c r="C318" s="16"/>
      <c r="D318" s="16"/>
      <c r="E318" s="16"/>
      <c r="F318" s="10"/>
      <c r="G318" s="10"/>
      <c r="H318" s="16"/>
      <c r="I318" s="16"/>
      <c r="J318" s="16"/>
      <c r="K318" s="16"/>
      <c r="L318" s="10"/>
      <c r="M318" s="10"/>
      <c r="N318" s="10"/>
      <c r="O318" s="10"/>
      <c r="P318" s="16"/>
      <c r="Q318" s="13">
        <v>8</v>
      </c>
      <c r="R318" s="16" t="s">
        <v>1656</v>
      </c>
      <c r="S318" s="16" t="s">
        <v>579</v>
      </c>
      <c r="T318" s="10" t="s">
        <v>1657</v>
      </c>
      <c r="U318" s="10" t="s">
        <v>1658</v>
      </c>
      <c r="V318" s="16" t="s">
        <v>1543</v>
      </c>
      <c r="W318" s="13"/>
      <c r="X318" s="16"/>
      <c r="Y318" s="13"/>
      <c r="Z318" s="13"/>
      <c r="AA318" s="10"/>
      <c r="AB318" s="10"/>
      <c r="AC318" s="10"/>
      <c r="AD318" s="10"/>
    </row>
    <row r="319" spans="2:30" ht="24" x14ac:dyDescent="0.55000000000000004">
      <c r="B319" s="16"/>
      <c r="C319" s="16"/>
      <c r="D319" s="16"/>
      <c r="E319" s="16"/>
      <c r="F319" s="10"/>
      <c r="G319" s="10"/>
      <c r="H319" s="16"/>
      <c r="I319" s="16"/>
      <c r="J319" s="16"/>
      <c r="K319" s="16"/>
      <c r="L319" s="10"/>
      <c r="M319" s="10"/>
      <c r="N319" s="10"/>
      <c r="O319" s="10"/>
      <c r="P319" s="16"/>
      <c r="Q319" s="13">
        <v>9</v>
      </c>
      <c r="R319" s="16" t="s">
        <v>1667</v>
      </c>
      <c r="S319" s="16" t="s">
        <v>579</v>
      </c>
      <c r="T319" s="10" t="s">
        <v>222</v>
      </c>
      <c r="U319" s="10" t="s">
        <v>1668</v>
      </c>
      <c r="V319" s="16" t="s">
        <v>1543</v>
      </c>
      <c r="W319" s="13"/>
      <c r="X319" s="16"/>
      <c r="Y319" s="13"/>
      <c r="Z319" s="13"/>
      <c r="AA319" s="10"/>
      <c r="AB319" s="10"/>
      <c r="AC319" s="10"/>
      <c r="AD319" s="10"/>
    </row>
    <row r="320" spans="2:30" ht="24" x14ac:dyDescent="0.55000000000000004">
      <c r="B320" s="16"/>
      <c r="C320" s="16"/>
      <c r="D320" s="16"/>
      <c r="E320" s="16"/>
      <c r="F320" s="10"/>
      <c r="G320" s="10"/>
      <c r="H320" s="16"/>
      <c r="I320" s="16"/>
      <c r="J320" s="16"/>
      <c r="K320" s="16"/>
      <c r="L320" s="10"/>
      <c r="M320" s="10"/>
      <c r="N320" s="10"/>
      <c r="O320" s="10"/>
      <c r="P320" s="16"/>
      <c r="Q320" s="13">
        <v>10</v>
      </c>
      <c r="R320" s="16" t="s">
        <v>1681</v>
      </c>
      <c r="S320" s="16" t="s">
        <v>579</v>
      </c>
      <c r="T320" s="10" t="s">
        <v>1682</v>
      </c>
      <c r="U320" s="10" t="s">
        <v>509</v>
      </c>
      <c r="V320" s="16" t="s">
        <v>1543</v>
      </c>
      <c r="W320" s="13"/>
      <c r="X320" s="16"/>
      <c r="Y320" s="13"/>
      <c r="Z320" s="13"/>
      <c r="AA320" s="10"/>
      <c r="AB320" s="10"/>
      <c r="AC320" s="10"/>
      <c r="AD320" s="10"/>
    </row>
    <row r="321" spans="2:30" ht="24" x14ac:dyDescent="0.55000000000000004">
      <c r="B321" s="16"/>
      <c r="C321" s="16"/>
      <c r="D321" s="16"/>
      <c r="E321" s="16"/>
      <c r="F321" s="10"/>
      <c r="G321" s="10"/>
      <c r="H321" s="16"/>
      <c r="I321" s="16"/>
      <c r="J321" s="16"/>
      <c r="K321" s="16"/>
      <c r="L321" s="10"/>
      <c r="M321" s="10"/>
      <c r="N321" s="10"/>
      <c r="O321" s="10"/>
      <c r="P321" s="16"/>
      <c r="Q321" s="13">
        <v>11</v>
      </c>
      <c r="R321" s="16" t="s">
        <v>1688</v>
      </c>
      <c r="S321" s="16" t="s">
        <v>579</v>
      </c>
      <c r="T321" s="10" t="s">
        <v>1689</v>
      </c>
      <c r="U321" s="10" t="s">
        <v>206</v>
      </c>
      <c r="V321" s="16" t="s">
        <v>1543</v>
      </c>
      <c r="W321" s="13"/>
      <c r="X321" s="16"/>
      <c r="Y321" s="13"/>
      <c r="Z321" s="13"/>
      <c r="AA321" s="10"/>
      <c r="AB321" s="10"/>
      <c r="AC321" s="10"/>
      <c r="AD321" s="10"/>
    </row>
    <row r="322" spans="2:30" ht="24" x14ac:dyDescent="0.55000000000000004">
      <c r="B322" s="16"/>
      <c r="C322" s="16"/>
      <c r="D322" s="16"/>
      <c r="E322" s="16"/>
      <c r="F322" s="10"/>
      <c r="G322" s="10"/>
      <c r="H322" s="16"/>
      <c r="I322" s="16"/>
      <c r="J322" s="16"/>
      <c r="K322" s="16"/>
      <c r="L322" s="10"/>
      <c r="M322" s="10"/>
      <c r="N322" s="10"/>
      <c r="O322" s="10"/>
      <c r="P322" s="16"/>
      <c r="Q322" s="13">
        <v>12</v>
      </c>
      <c r="R322" s="16" t="s">
        <v>1707</v>
      </c>
      <c r="S322" s="16" t="s">
        <v>579</v>
      </c>
      <c r="T322" s="10" t="s">
        <v>1708</v>
      </c>
      <c r="U322" s="10" t="s">
        <v>1709</v>
      </c>
      <c r="V322" s="16" t="s">
        <v>1543</v>
      </c>
      <c r="W322" s="13"/>
      <c r="X322" s="16"/>
      <c r="Y322" s="13"/>
      <c r="Z322" s="13"/>
      <c r="AA322" s="10"/>
      <c r="AB322" s="10"/>
      <c r="AC322" s="10"/>
      <c r="AD322" s="10"/>
    </row>
    <row r="323" spans="2:30" ht="24" x14ac:dyDescent="0.55000000000000004">
      <c r="B323" s="16"/>
      <c r="C323" s="16"/>
      <c r="D323" s="16"/>
      <c r="E323" s="16"/>
      <c r="F323" s="10"/>
      <c r="G323" s="10"/>
      <c r="H323" s="16"/>
      <c r="I323" s="16"/>
      <c r="J323" s="16"/>
      <c r="K323" s="16"/>
      <c r="L323" s="10"/>
      <c r="M323" s="10"/>
      <c r="N323" s="10"/>
      <c r="O323" s="10"/>
      <c r="P323" s="16"/>
      <c r="Q323" s="13">
        <v>13</v>
      </c>
      <c r="R323" s="16" t="s">
        <v>1715</v>
      </c>
      <c r="S323" s="16" t="s">
        <v>579</v>
      </c>
      <c r="T323" s="10" t="s">
        <v>1716</v>
      </c>
      <c r="U323" s="10" t="s">
        <v>1717</v>
      </c>
      <c r="V323" s="16" t="s">
        <v>1543</v>
      </c>
      <c r="W323" s="13"/>
      <c r="X323" s="16"/>
      <c r="Y323" s="13"/>
      <c r="Z323" s="13"/>
      <c r="AA323" s="10"/>
      <c r="AB323" s="10"/>
      <c r="AC323" s="10"/>
      <c r="AD323" s="10"/>
    </row>
    <row r="324" spans="2:30" ht="24" x14ac:dyDescent="0.55000000000000004">
      <c r="B324" s="16"/>
      <c r="C324" s="16"/>
      <c r="D324" s="16"/>
      <c r="E324" s="16"/>
      <c r="F324" s="10"/>
      <c r="G324" s="10"/>
      <c r="H324" s="16"/>
      <c r="I324" s="16"/>
      <c r="J324" s="16"/>
      <c r="K324" s="16"/>
      <c r="L324" s="10"/>
      <c r="M324" s="10"/>
      <c r="N324" s="10"/>
      <c r="O324" s="10"/>
      <c r="P324" s="16"/>
      <c r="Q324" s="13">
        <v>14</v>
      </c>
      <c r="R324" s="16" t="s">
        <v>1727</v>
      </c>
      <c r="S324" s="16" t="s">
        <v>579</v>
      </c>
      <c r="T324" s="10" t="s">
        <v>1728</v>
      </c>
      <c r="U324" s="10" t="s">
        <v>1729</v>
      </c>
      <c r="V324" s="16" t="s">
        <v>1543</v>
      </c>
      <c r="W324" s="13"/>
      <c r="X324" s="16"/>
      <c r="Y324" s="13"/>
      <c r="Z324" s="13"/>
      <c r="AA324" s="10"/>
      <c r="AB324" s="10"/>
      <c r="AC324" s="10"/>
      <c r="AD324" s="10"/>
    </row>
    <row r="325" spans="2:30" ht="24" x14ac:dyDescent="0.55000000000000004">
      <c r="B325" s="16"/>
      <c r="C325" s="16"/>
      <c r="D325" s="16"/>
      <c r="E325" s="16"/>
      <c r="F325" s="10"/>
      <c r="G325" s="10"/>
      <c r="H325" s="16"/>
      <c r="I325" s="16"/>
      <c r="J325" s="16"/>
      <c r="K325" s="16"/>
      <c r="L325" s="10"/>
      <c r="M325" s="10"/>
      <c r="N325" s="10"/>
      <c r="O325" s="10"/>
      <c r="P325" s="16"/>
      <c r="Q325" s="13">
        <v>15</v>
      </c>
      <c r="R325" s="16" t="s">
        <v>1737</v>
      </c>
      <c r="S325" s="16" t="s">
        <v>579</v>
      </c>
      <c r="T325" s="10" t="s">
        <v>1738</v>
      </c>
      <c r="U325" s="10" t="s">
        <v>1739</v>
      </c>
      <c r="V325" s="16" t="s">
        <v>1543</v>
      </c>
      <c r="W325" s="13"/>
      <c r="X325" s="16"/>
      <c r="Y325" s="13"/>
      <c r="Z325" s="13"/>
      <c r="AA325" s="10"/>
      <c r="AB325" s="10"/>
      <c r="AC325" s="10"/>
      <c r="AD325" s="10"/>
    </row>
    <row r="326" spans="2:30" ht="24" x14ac:dyDescent="0.55000000000000004">
      <c r="B326" s="16"/>
      <c r="C326" s="16"/>
      <c r="D326" s="16"/>
      <c r="E326" s="16"/>
      <c r="F326" s="10"/>
      <c r="G326" s="10"/>
      <c r="H326" s="16"/>
      <c r="I326" s="16"/>
      <c r="J326" s="16"/>
      <c r="K326" s="16"/>
      <c r="L326" s="10"/>
      <c r="M326" s="10"/>
      <c r="N326" s="10"/>
      <c r="O326" s="10"/>
      <c r="P326" s="16"/>
      <c r="Q326" s="13">
        <v>16</v>
      </c>
      <c r="R326" s="16" t="s">
        <v>1745</v>
      </c>
      <c r="S326" s="16" t="s">
        <v>579</v>
      </c>
      <c r="T326" s="10" t="s">
        <v>1746</v>
      </c>
      <c r="U326" s="10" t="s">
        <v>1747</v>
      </c>
      <c r="V326" s="16" t="s">
        <v>1543</v>
      </c>
      <c r="W326" s="13"/>
      <c r="X326" s="16"/>
      <c r="Y326" s="13"/>
      <c r="Z326" s="13"/>
      <c r="AA326" s="10"/>
      <c r="AB326" s="10"/>
      <c r="AC326" s="10"/>
      <c r="AD326" s="10"/>
    </row>
    <row r="327" spans="2:30" ht="24" x14ac:dyDescent="0.55000000000000004">
      <c r="B327" s="16"/>
      <c r="C327" s="16"/>
      <c r="D327" s="16"/>
      <c r="E327" s="16"/>
      <c r="F327" s="10"/>
      <c r="G327" s="10"/>
      <c r="H327" s="16"/>
      <c r="I327" s="16"/>
      <c r="J327" s="16"/>
      <c r="K327" s="16"/>
      <c r="L327" s="10"/>
      <c r="M327" s="10"/>
      <c r="N327" s="10"/>
      <c r="O327" s="10"/>
      <c r="P327" s="16"/>
      <c r="Q327" s="13">
        <v>17</v>
      </c>
      <c r="R327" s="16" t="s">
        <v>1758</v>
      </c>
      <c r="S327" s="16" t="s">
        <v>579</v>
      </c>
      <c r="T327" s="10" t="s">
        <v>1759</v>
      </c>
      <c r="U327" s="10" t="s">
        <v>1760</v>
      </c>
      <c r="V327" s="16" t="s">
        <v>1543</v>
      </c>
      <c r="W327" s="13"/>
      <c r="X327" s="16"/>
      <c r="Y327" s="13"/>
      <c r="Z327" s="13"/>
      <c r="AA327" s="10"/>
      <c r="AB327" s="10"/>
      <c r="AC327" s="10"/>
      <c r="AD327" s="10"/>
    </row>
    <row r="328" spans="2:30" ht="24" x14ac:dyDescent="0.55000000000000004">
      <c r="B328" s="16"/>
      <c r="C328" s="16"/>
      <c r="D328" s="16"/>
      <c r="E328" s="16"/>
      <c r="F328" s="10"/>
      <c r="G328" s="10"/>
      <c r="H328" s="16"/>
      <c r="I328" s="16"/>
      <c r="J328" s="16"/>
      <c r="K328" s="16"/>
      <c r="L328" s="10"/>
      <c r="M328" s="10"/>
      <c r="N328" s="10"/>
      <c r="O328" s="10"/>
      <c r="P328" s="16"/>
      <c r="Q328" s="13">
        <v>18</v>
      </c>
      <c r="R328" s="16" t="s">
        <v>1764</v>
      </c>
      <c r="S328" s="16" t="s">
        <v>579</v>
      </c>
      <c r="T328" s="10" t="s">
        <v>1765</v>
      </c>
      <c r="U328" s="10" t="s">
        <v>1766</v>
      </c>
      <c r="V328" s="16" t="s">
        <v>1543</v>
      </c>
      <c r="W328" s="13"/>
      <c r="X328" s="16"/>
      <c r="Y328" s="13"/>
      <c r="Z328" s="13"/>
      <c r="AA328" s="10"/>
      <c r="AB328" s="10"/>
      <c r="AC328" s="10"/>
      <c r="AD328" s="10"/>
    </row>
    <row r="329" spans="2:30" ht="24" x14ac:dyDescent="0.55000000000000004">
      <c r="B329" s="16"/>
      <c r="C329" s="16"/>
      <c r="D329" s="16"/>
      <c r="E329" s="16"/>
      <c r="F329" s="10"/>
      <c r="G329" s="10"/>
      <c r="H329" s="16"/>
      <c r="I329" s="16"/>
      <c r="J329" s="16"/>
      <c r="K329" s="16"/>
      <c r="L329" s="10"/>
      <c r="M329" s="10"/>
      <c r="N329" s="10"/>
      <c r="O329" s="10"/>
      <c r="P329" s="16"/>
      <c r="Q329" s="13">
        <v>19</v>
      </c>
      <c r="R329" s="16" t="s">
        <v>2243</v>
      </c>
      <c r="S329" s="16" t="s">
        <v>579</v>
      </c>
      <c r="T329" s="10" t="s">
        <v>2244</v>
      </c>
      <c r="U329" s="10" t="s">
        <v>2245</v>
      </c>
      <c r="V329" s="16" t="s">
        <v>1543</v>
      </c>
      <c r="W329" s="13"/>
      <c r="X329" s="16"/>
      <c r="Y329" s="13"/>
      <c r="Z329" s="13"/>
      <c r="AA329" s="10"/>
      <c r="AB329" s="10"/>
      <c r="AC329" s="10"/>
      <c r="AD329" s="10"/>
    </row>
    <row r="330" spans="2:30" ht="24" x14ac:dyDescent="0.55000000000000004">
      <c r="B330" s="16"/>
      <c r="C330" s="16"/>
      <c r="D330" s="16"/>
      <c r="E330" s="16"/>
      <c r="F330" s="10"/>
      <c r="G330" s="10"/>
      <c r="H330" s="16"/>
      <c r="I330" s="16"/>
      <c r="J330" s="16"/>
      <c r="K330" s="16"/>
      <c r="L330" s="10"/>
      <c r="M330" s="10"/>
      <c r="N330" s="10"/>
      <c r="O330" s="10"/>
      <c r="P330" s="16"/>
      <c r="Q330" s="13">
        <v>20</v>
      </c>
      <c r="R330" s="16" t="s">
        <v>2747</v>
      </c>
      <c r="S330" s="16" t="s">
        <v>579</v>
      </c>
      <c r="T330" s="10" t="s">
        <v>2748</v>
      </c>
      <c r="U330" s="10" t="s">
        <v>2749</v>
      </c>
      <c r="V330" s="16" t="s">
        <v>1543</v>
      </c>
      <c r="W330" s="13"/>
      <c r="X330" s="16"/>
      <c r="Y330" s="13"/>
      <c r="Z330" s="13"/>
      <c r="AA330" s="10"/>
      <c r="AB330" s="10"/>
      <c r="AC330" s="10"/>
      <c r="AD330" s="10"/>
    </row>
    <row r="331" spans="2:30" ht="24" x14ac:dyDescent="0.55000000000000004">
      <c r="B331" s="16"/>
      <c r="C331" s="16"/>
      <c r="D331" s="16"/>
      <c r="E331" s="16"/>
      <c r="F331" s="10"/>
      <c r="G331" s="10"/>
      <c r="H331" s="16"/>
      <c r="I331" s="16"/>
      <c r="J331" s="16"/>
      <c r="K331" s="16"/>
      <c r="L331" s="10"/>
      <c r="M331" s="10"/>
      <c r="N331" s="10"/>
      <c r="O331" s="10"/>
      <c r="P331" s="16"/>
      <c r="Q331" s="13">
        <v>21</v>
      </c>
      <c r="R331" s="16" t="s">
        <v>2750</v>
      </c>
      <c r="S331" s="16" t="s">
        <v>579</v>
      </c>
      <c r="T331" s="10" t="s">
        <v>2751</v>
      </c>
      <c r="U331" s="10" t="s">
        <v>2752</v>
      </c>
      <c r="V331" s="16" t="s">
        <v>1543</v>
      </c>
      <c r="W331" s="13"/>
      <c r="X331" s="16"/>
      <c r="Y331" s="13"/>
      <c r="Z331" s="13"/>
      <c r="AA331" s="10"/>
      <c r="AB331" s="10"/>
      <c r="AC331" s="10"/>
      <c r="AD331" s="10"/>
    </row>
    <row r="332" spans="2:30" ht="24" x14ac:dyDescent="0.55000000000000004">
      <c r="B332" s="16"/>
      <c r="C332" s="16"/>
      <c r="D332" s="16"/>
      <c r="E332" s="16"/>
      <c r="F332" s="10"/>
      <c r="G332" s="10"/>
      <c r="H332" s="16"/>
      <c r="I332" s="16"/>
      <c r="J332" s="16"/>
      <c r="K332" s="16"/>
      <c r="L332" s="10"/>
      <c r="M332" s="10"/>
      <c r="N332" s="10"/>
      <c r="O332" s="10"/>
      <c r="P332" s="16"/>
      <c r="Q332" s="13">
        <v>22</v>
      </c>
      <c r="R332" s="16" t="s">
        <v>1787</v>
      </c>
      <c r="S332" s="16" t="s">
        <v>579</v>
      </c>
      <c r="T332" s="10" t="s">
        <v>1003</v>
      </c>
      <c r="U332" s="10" t="s">
        <v>1753</v>
      </c>
      <c r="V332" s="16" t="s">
        <v>1543</v>
      </c>
      <c r="W332" s="13"/>
      <c r="X332" s="16"/>
      <c r="Y332" s="13"/>
      <c r="Z332" s="13"/>
      <c r="AA332" s="10"/>
      <c r="AB332" s="10"/>
      <c r="AC332" s="10"/>
      <c r="AD332" s="10"/>
    </row>
    <row r="333" spans="2:30" ht="24" x14ac:dyDescent="0.55000000000000004">
      <c r="B333" s="16"/>
      <c r="C333" s="16"/>
      <c r="D333" s="16"/>
      <c r="E333" s="16"/>
      <c r="F333" s="10"/>
      <c r="G333" s="10"/>
      <c r="H333" s="16"/>
      <c r="I333" s="16"/>
      <c r="J333" s="16"/>
      <c r="K333" s="16"/>
      <c r="L333" s="10"/>
      <c r="M333" s="10"/>
      <c r="N333" s="10"/>
      <c r="O333" s="10"/>
      <c r="P333" s="16"/>
      <c r="Q333" s="13">
        <v>23</v>
      </c>
      <c r="R333" s="16" t="s">
        <v>1791</v>
      </c>
      <c r="S333" s="16" t="s">
        <v>579</v>
      </c>
      <c r="T333" s="10" t="s">
        <v>1792</v>
      </c>
      <c r="U333" s="10" t="s">
        <v>1793</v>
      </c>
      <c r="V333" s="16" t="s">
        <v>1543</v>
      </c>
      <c r="W333" s="13"/>
      <c r="X333" s="16"/>
      <c r="Y333" s="13"/>
      <c r="Z333" s="13"/>
      <c r="AA333" s="10"/>
      <c r="AB333" s="10"/>
      <c r="AC333" s="10"/>
      <c r="AD333" s="10"/>
    </row>
    <row r="334" spans="2:30" ht="24" x14ac:dyDescent="0.55000000000000004">
      <c r="B334" s="16"/>
      <c r="C334" s="16"/>
      <c r="D334" s="16"/>
      <c r="E334" s="16"/>
      <c r="F334" s="10"/>
      <c r="G334" s="10"/>
      <c r="H334" s="16"/>
      <c r="I334" s="16"/>
      <c r="J334" s="16"/>
      <c r="K334" s="16"/>
      <c r="L334" s="10"/>
      <c r="M334" s="10"/>
      <c r="N334" s="10"/>
      <c r="O334" s="10"/>
      <c r="P334" s="16"/>
      <c r="Q334" s="13">
        <v>24</v>
      </c>
      <c r="R334" s="16" t="s">
        <v>1811</v>
      </c>
      <c r="S334" s="16" t="s">
        <v>579</v>
      </c>
      <c r="T334" s="10" t="s">
        <v>852</v>
      </c>
      <c r="U334" s="10" t="s">
        <v>530</v>
      </c>
      <c r="V334" s="16" t="s">
        <v>1543</v>
      </c>
      <c r="W334" s="13"/>
      <c r="X334" s="16"/>
      <c r="Y334" s="13"/>
      <c r="Z334" s="13"/>
      <c r="AA334" s="10"/>
      <c r="AB334" s="10"/>
      <c r="AC334" s="10"/>
      <c r="AD334" s="10"/>
    </row>
    <row r="335" spans="2:30" ht="24" x14ac:dyDescent="0.55000000000000004">
      <c r="B335" s="16"/>
      <c r="C335" s="16"/>
      <c r="D335" s="16"/>
      <c r="E335" s="16"/>
      <c r="F335" s="10"/>
      <c r="G335" s="10"/>
      <c r="H335" s="16"/>
      <c r="I335" s="16"/>
      <c r="J335" s="16"/>
      <c r="K335" s="16"/>
      <c r="L335" s="10"/>
      <c r="M335" s="10"/>
      <c r="N335" s="10"/>
      <c r="O335" s="10"/>
      <c r="P335" s="16"/>
      <c r="Q335" s="13">
        <v>25</v>
      </c>
      <c r="R335" s="16" t="s">
        <v>1817</v>
      </c>
      <c r="S335" s="16" t="s">
        <v>579</v>
      </c>
      <c r="T335" s="10" t="s">
        <v>154</v>
      </c>
      <c r="U335" s="10" t="s">
        <v>260</v>
      </c>
      <c r="V335" s="16" t="s">
        <v>1543</v>
      </c>
      <c r="W335" s="13"/>
      <c r="X335" s="16"/>
      <c r="Y335" s="13"/>
      <c r="Z335" s="13"/>
      <c r="AA335" s="10"/>
      <c r="AB335" s="10"/>
      <c r="AC335" s="10"/>
      <c r="AD335" s="10"/>
    </row>
    <row r="336" spans="2:30" ht="24" x14ac:dyDescent="0.55000000000000004">
      <c r="B336" s="16"/>
      <c r="C336" s="16"/>
      <c r="D336" s="16"/>
      <c r="E336" s="16"/>
      <c r="F336" s="10"/>
      <c r="G336" s="10"/>
      <c r="H336" s="16"/>
      <c r="I336" s="16"/>
      <c r="J336" s="16"/>
      <c r="K336" s="16"/>
      <c r="L336" s="10"/>
      <c r="M336" s="10"/>
      <c r="N336" s="10"/>
      <c r="O336" s="10"/>
      <c r="P336" s="16"/>
      <c r="Q336" s="13">
        <v>26</v>
      </c>
      <c r="R336" s="16" t="s">
        <v>1831</v>
      </c>
      <c r="S336" s="16" t="s">
        <v>579</v>
      </c>
      <c r="T336" s="10" t="s">
        <v>1832</v>
      </c>
      <c r="U336" s="10" t="s">
        <v>312</v>
      </c>
      <c r="V336" s="16" t="s">
        <v>1543</v>
      </c>
      <c r="W336" s="13"/>
      <c r="X336" s="16"/>
      <c r="Y336" s="13"/>
      <c r="Z336" s="13"/>
      <c r="AA336" s="10"/>
      <c r="AB336" s="10"/>
      <c r="AC336" s="10"/>
      <c r="AD336" s="10"/>
    </row>
    <row r="337" spans="2:30" ht="24" x14ac:dyDescent="0.55000000000000004">
      <c r="B337" s="16"/>
      <c r="C337" s="16"/>
      <c r="D337" s="16"/>
      <c r="E337" s="16"/>
      <c r="F337" s="10"/>
      <c r="G337" s="10"/>
      <c r="H337" s="16"/>
      <c r="I337" s="16"/>
      <c r="J337" s="16"/>
      <c r="K337" s="16"/>
      <c r="L337" s="10"/>
      <c r="M337" s="10"/>
      <c r="N337" s="10"/>
      <c r="O337" s="10"/>
      <c r="P337" s="16"/>
      <c r="Q337" s="13">
        <v>27</v>
      </c>
      <c r="R337" s="16" t="s">
        <v>1836</v>
      </c>
      <c r="S337" s="16" t="s">
        <v>579</v>
      </c>
      <c r="T337" s="10" t="s">
        <v>1837</v>
      </c>
      <c r="U337" s="10" t="s">
        <v>1838</v>
      </c>
      <c r="V337" s="16" t="s">
        <v>1543</v>
      </c>
      <c r="W337" s="13"/>
      <c r="X337" s="16"/>
      <c r="Y337" s="13"/>
      <c r="Z337" s="13"/>
      <c r="AA337" s="10"/>
      <c r="AB337" s="10"/>
      <c r="AC337" s="10"/>
      <c r="AD337" s="10"/>
    </row>
    <row r="338" spans="2:30" ht="24" x14ac:dyDescent="0.55000000000000004">
      <c r="B338" s="16"/>
      <c r="C338" s="16"/>
      <c r="D338" s="16"/>
      <c r="E338" s="16"/>
      <c r="F338" s="10"/>
      <c r="G338" s="10"/>
      <c r="H338" s="16"/>
      <c r="I338" s="16"/>
      <c r="J338" s="16"/>
      <c r="K338" s="16"/>
      <c r="L338" s="10"/>
      <c r="M338" s="10"/>
      <c r="N338" s="10"/>
      <c r="O338" s="10"/>
      <c r="P338" s="16"/>
      <c r="Q338" s="13">
        <v>28</v>
      </c>
      <c r="R338" s="16" t="s">
        <v>1853</v>
      </c>
      <c r="S338" s="16" t="s">
        <v>579</v>
      </c>
      <c r="T338" s="10" t="s">
        <v>1854</v>
      </c>
      <c r="U338" s="10" t="s">
        <v>439</v>
      </c>
      <c r="V338" s="16" t="s">
        <v>1543</v>
      </c>
      <c r="W338" s="13"/>
      <c r="X338" s="16"/>
      <c r="Y338" s="13"/>
      <c r="Z338" s="13"/>
      <c r="AA338" s="10"/>
      <c r="AB338" s="10"/>
      <c r="AC338" s="10"/>
      <c r="AD338" s="10"/>
    </row>
    <row r="339" spans="2:30" ht="24" x14ac:dyDescent="0.55000000000000004">
      <c r="B339" s="16"/>
      <c r="C339" s="16"/>
      <c r="D339" s="16"/>
      <c r="E339" s="16"/>
      <c r="F339" s="10"/>
      <c r="G339" s="10"/>
      <c r="H339" s="16"/>
      <c r="I339" s="16"/>
      <c r="J339" s="16"/>
      <c r="K339" s="16"/>
      <c r="L339" s="10"/>
      <c r="M339" s="10"/>
      <c r="N339" s="10"/>
      <c r="O339" s="10"/>
      <c r="P339" s="16"/>
      <c r="Q339" s="13">
        <v>29</v>
      </c>
      <c r="R339" s="16" t="s">
        <v>1867</v>
      </c>
      <c r="S339" s="16" t="s">
        <v>579</v>
      </c>
      <c r="T339" s="10" t="s">
        <v>1868</v>
      </c>
      <c r="U339" s="10" t="s">
        <v>1869</v>
      </c>
      <c r="V339" s="16" t="s">
        <v>1543</v>
      </c>
      <c r="W339" s="13"/>
      <c r="X339" s="16"/>
      <c r="Y339" s="13"/>
      <c r="Z339" s="13"/>
      <c r="AA339" s="10"/>
      <c r="AB339" s="10"/>
      <c r="AC339" s="10"/>
      <c r="AD339" s="10"/>
    </row>
    <row r="340" spans="2:30" ht="24" x14ac:dyDescent="0.55000000000000004">
      <c r="B340" s="16"/>
      <c r="C340" s="16"/>
      <c r="D340" s="16"/>
      <c r="E340" s="16"/>
      <c r="F340" s="10"/>
      <c r="G340" s="10"/>
      <c r="H340" s="16"/>
      <c r="I340" s="16"/>
      <c r="J340" s="16"/>
      <c r="K340" s="16"/>
      <c r="L340" s="10"/>
      <c r="M340" s="10"/>
      <c r="N340" s="10"/>
      <c r="O340" s="10"/>
      <c r="P340" s="16"/>
      <c r="Q340" s="13">
        <v>30</v>
      </c>
      <c r="R340" s="16" t="s">
        <v>1880</v>
      </c>
      <c r="S340" s="16" t="s">
        <v>579</v>
      </c>
      <c r="T340" s="10" t="s">
        <v>1881</v>
      </c>
      <c r="U340" s="10" t="s">
        <v>1882</v>
      </c>
      <c r="V340" s="16" t="s">
        <v>1543</v>
      </c>
      <c r="W340" s="13"/>
      <c r="X340" s="16"/>
      <c r="Y340" s="13"/>
      <c r="Z340" s="13"/>
      <c r="AA340" s="10"/>
      <c r="AB340" s="10"/>
      <c r="AC340" s="10"/>
      <c r="AD340" s="10"/>
    </row>
    <row r="341" spans="2:30" ht="24" x14ac:dyDescent="0.55000000000000004">
      <c r="B341" s="16"/>
      <c r="C341" s="16"/>
      <c r="D341" s="16"/>
      <c r="E341" s="16"/>
      <c r="F341" s="10"/>
      <c r="G341" s="10"/>
      <c r="H341" s="16"/>
      <c r="I341" s="16"/>
      <c r="J341" s="16"/>
      <c r="K341" s="16"/>
      <c r="L341" s="10"/>
      <c r="M341" s="10"/>
      <c r="N341" s="10"/>
      <c r="O341" s="10"/>
      <c r="P341" s="16"/>
      <c r="Q341" s="13">
        <v>31</v>
      </c>
      <c r="R341" s="16" t="s">
        <v>1896</v>
      </c>
      <c r="S341" s="16" t="s">
        <v>579</v>
      </c>
      <c r="T341" s="10" t="s">
        <v>161</v>
      </c>
      <c r="U341" s="10" t="s">
        <v>167</v>
      </c>
      <c r="V341" s="16" t="s">
        <v>1543</v>
      </c>
      <c r="W341" s="13"/>
      <c r="X341" s="16"/>
      <c r="Y341" s="13"/>
      <c r="Z341" s="13"/>
      <c r="AA341" s="10"/>
      <c r="AB341" s="10"/>
      <c r="AC341" s="10"/>
      <c r="AD341" s="10"/>
    </row>
    <row r="342" spans="2:30" ht="24" x14ac:dyDescent="0.55000000000000004">
      <c r="B342" s="16"/>
      <c r="C342" s="16"/>
      <c r="D342" s="16"/>
      <c r="E342" s="16"/>
      <c r="F342" s="10"/>
      <c r="G342" s="10"/>
      <c r="H342" s="16"/>
      <c r="I342" s="16"/>
      <c r="J342" s="16"/>
      <c r="K342" s="16"/>
      <c r="L342" s="10"/>
      <c r="M342" s="10"/>
      <c r="N342" s="10"/>
      <c r="O342" s="10"/>
      <c r="P342" s="16"/>
      <c r="Q342" s="13">
        <v>32</v>
      </c>
      <c r="R342" s="16" t="s">
        <v>1897</v>
      </c>
      <c r="S342" s="16" t="s">
        <v>579</v>
      </c>
      <c r="T342" s="10" t="s">
        <v>1898</v>
      </c>
      <c r="U342" s="10" t="s">
        <v>435</v>
      </c>
      <c r="V342" s="16" t="s">
        <v>1543</v>
      </c>
      <c r="W342" s="13"/>
      <c r="X342" s="16"/>
      <c r="Y342" s="13"/>
      <c r="Z342" s="13"/>
      <c r="AA342" s="10"/>
      <c r="AB342" s="10"/>
      <c r="AC342" s="10"/>
      <c r="AD342" s="10"/>
    </row>
    <row r="343" spans="2:30" ht="24" x14ac:dyDescent="0.55000000000000004">
      <c r="B343" s="16"/>
      <c r="C343" s="16"/>
      <c r="D343" s="16"/>
      <c r="E343" s="16"/>
      <c r="F343" s="10"/>
      <c r="G343" s="10"/>
      <c r="H343" s="16"/>
      <c r="I343" s="16"/>
      <c r="J343" s="16"/>
      <c r="K343" s="16"/>
      <c r="L343" s="10"/>
      <c r="M343" s="10"/>
      <c r="N343" s="10"/>
      <c r="O343" s="10"/>
      <c r="P343" s="16"/>
      <c r="Q343" s="13">
        <v>33</v>
      </c>
      <c r="R343" s="16" t="s">
        <v>1919</v>
      </c>
      <c r="S343" s="16" t="s">
        <v>579</v>
      </c>
      <c r="T343" s="10" t="s">
        <v>1920</v>
      </c>
      <c r="U343" s="10" t="s">
        <v>1921</v>
      </c>
      <c r="V343" s="16" t="s">
        <v>1543</v>
      </c>
      <c r="W343" s="13"/>
      <c r="X343" s="16"/>
      <c r="Y343" s="13"/>
      <c r="Z343" s="13"/>
      <c r="AA343" s="10"/>
      <c r="AB343" s="10"/>
      <c r="AC343" s="10"/>
      <c r="AD343" s="10"/>
    </row>
    <row r="344" spans="2:30" ht="24" x14ac:dyDescent="0.55000000000000004">
      <c r="B344" s="16"/>
      <c r="C344" s="16"/>
      <c r="D344" s="16"/>
      <c r="E344" s="16"/>
      <c r="F344" s="10"/>
      <c r="G344" s="10"/>
      <c r="H344" s="16"/>
      <c r="I344" s="16"/>
      <c r="J344" s="16"/>
      <c r="K344" s="16"/>
      <c r="L344" s="10"/>
      <c r="M344" s="10"/>
      <c r="N344" s="10"/>
      <c r="O344" s="10"/>
      <c r="P344" s="16"/>
      <c r="Q344" s="13">
        <v>34</v>
      </c>
      <c r="R344" s="16" t="s">
        <v>1922</v>
      </c>
      <c r="S344" s="16" t="s">
        <v>579</v>
      </c>
      <c r="T344" s="10" t="s">
        <v>1923</v>
      </c>
      <c r="U344" s="10" t="s">
        <v>1924</v>
      </c>
      <c r="V344" s="16" t="s">
        <v>1543</v>
      </c>
      <c r="W344" s="13"/>
      <c r="X344" s="16"/>
      <c r="Y344" s="13"/>
      <c r="Z344" s="13"/>
      <c r="AA344" s="10"/>
      <c r="AB344" s="10"/>
      <c r="AC344" s="10"/>
      <c r="AD344" s="10"/>
    </row>
    <row r="345" spans="2:30" ht="24" x14ac:dyDescent="0.55000000000000004">
      <c r="B345" s="16"/>
      <c r="C345" s="16"/>
      <c r="D345" s="16"/>
      <c r="E345" s="16"/>
      <c r="F345" s="10"/>
      <c r="G345" s="10"/>
      <c r="H345" s="16"/>
      <c r="I345" s="16"/>
      <c r="J345" s="16"/>
      <c r="K345" s="16"/>
      <c r="L345" s="10"/>
      <c r="M345" s="10"/>
      <c r="N345" s="10"/>
      <c r="O345" s="10"/>
      <c r="P345" s="16"/>
      <c r="Q345" s="13">
        <v>35</v>
      </c>
      <c r="R345" s="16" t="s">
        <v>1945</v>
      </c>
      <c r="S345" s="16" t="s">
        <v>579</v>
      </c>
      <c r="T345" s="10" t="s">
        <v>1946</v>
      </c>
      <c r="U345" s="10" t="s">
        <v>225</v>
      </c>
      <c r="V345" s="16" t="s">
        <v>1543</v>
      </c>
      <c r="W345" s="13"/>
      <c r="X345" s="16"/>
      <c r="Y345" s="13"/>
      <c r="Z345" s="13"/>
      <c r="AA345" s="10"/>
      <c r="AB345" s="10"/>
      <c r="AC345" s="10"/>
      <c r="AD345" s="10"/>
    </row>
    <row r="346" spans="2:30" ht="24" x14ac:dyDescent="0.55000000000000004">
      <c r="B346" s="16"/>
      <c r="C346" s="16"/>
      <c r="D346" s="16"/>
      <c r="E346" s="16"/>
      <c r="F346" s="10"/>
      <c r="G346" s="10"/>
      <c r="H346" s="16"/>
      <c r="I346" s="16"/>
      <c r="J346" s="16"/>
      <c r="K346" s="16"/>
      <c r="L346" s="10"/>
      <c r="M346" s="10"/>
      <c r="N346" s="10"/>
      <c r="O346" s="10"/>
      <c r="P346" s="16"/>
      <c r="Q346" s="13">
        <v>36</v>
      </c>
      <c r="R346" s="16" t="s">
        <v>1947</v>
      </c>
      <c r="S346" s="16" t="s">
        <v>579</v>
      </c>
      <c r="T346" s="10" t="s">
        <v>1948</v>
      </c>
      <c r="U346" s="10" t="s">
        <v>174</v>
      </c>
      <c r="V346" s="16" t="s">
        <v>1543</v>
      </c>
      <c r="W346" s="13"/>
      <c r="X346" s="16"/>
      <c r="Y346" s="13"/>
      <c r="Z346" s="13"/>
      <c r="AA346" s="10"/>
      <c r="AB346" s="10"/>
      <c r="AC346" s="10"/>
      <c r="AD346" s="10"/>
    </row>
    <row r="347" spans="2:30" ht="24" x14ac:dyDescent="0.55000000000000004">
      <c r="B347" s="16"/>
      <c r="C347" s="16"/>
      <c r="D347" s="16"/>
      <c r="E347" s="16"/>
      <c r="F347" s="10"/>
      <c r="G347" s="10"/>
      <c r="H347" s="16"/>
      <c r="I347" s="16"/>
      <c r="J347" s="16"/>
      <c r="K347" s="16"/>
      <c r="L347" s="10"/>
      <c r="M347" s="10"/>
      <c r="N347" s="10"/>
      <c r="O347" s="10"/>
      <c r="P347" s="16"/>
      <c r="Q347" s="13">
        <v>1</v>
      </c>
      <c r="R347" s="16" t="s">
        <v>651</v>
      </c>
      <c r="S347" s="16" t="s">
        <v>580</v>
      </c>
      <c r="T347" s="10" t="s">
        <v>652</v>
      </c>
      <c r="U347" s="10" t="s">
        <v>564</v>
      </c>
      <c r="V347" s="16" t="s">
        <v>1544</v>
      </c>
      <c r="W347" s="13"/>
      <c r="X347" s="16"/>
      <c r="Y347" s="13"/>
      <c r="Z347" s="13"/>
      <c r="AA347" s="10"/>
      <c r="AB347" s="10"/>
      <c r="AC347" s="10"/>
      <c r="AD347" s="10"/>
    </row>
    <row r="348" spans="2:30" ht="24" x14ac:dyDescent="0.55000000000000004">
      <c r="B348" s="16"/>
      <c r="C348" s="16"/>
      <c r="D348" s="16"/>
      <c r="E348" s="16"/>
      <c r="F348" s="10"/>
      <c r="G348" s="10"/>
      <c r="H348" s="16"/>
      <c r="I348" s="16"/>
      <c r="J348" s="16"/>
      <c r="K348" s="16"/>
      <c r="L348" s="10"/>
      <c r="M348" s="10"/>
      <c r="N348" s="10"/>
      <c r="O348" s="10"/>
      <c r="P348" s="16"/>
      <c r="Q348" s="13">
        <v>2</v>
      </c>
      <c r="R348" s="16" t="s">
        <v>678</v>
      </c>
      <c r="S348" s="16" t="s">
        <v>580</v>
      </c>
      <c r="T348" s="10" t="s">
        <v>302</v>
      </c>
      <c r="U348" s="10" t="s">
        <v>679</v>
      </c>
      <c r="V348" s="16" t="s">
        <v>1544</v>
      </c>
      <c r="W348" s="13"/>
      <c r="X348" s="16"/>
      <c r="Y348" s="13"/>
      <c r="Z348" s="13"/>
      <c r="AA348" s="10"/>
      <c r="AB348" s="10"/>
      <c r="AC348" s="10"/>
      <c r="AD348" s="10"/>
    </row>
    <row r="349" spans="2:30" ht="24" x14ac:dyDescent="0.55000000000000004">
      <c r="B349" s="16"/>
      <c r="C349" s="16"/>
      <c r="D349" s="16"/>
      <c r="E349" s="16"/>
      <c r="F349" s="10"/>
      <c r="G349" s="10"/>
      <c r="H349" s="16"/>
      <c r="I349" s="16"/>
      <c r="J349" s="16"/>
      <c r="K349" s="16"/>
      <c r="L349" s="10"/>
      <c r="M349" s="10"/>
      <c r="N349" s="10"/>
      <c r="O349" s="10"/>
      <c r="P349" s="16"/>
      <c r="Q349" s="13">
        <v>3</v>
      </c>
      <c r="R349" s="16" t="s">
        <v>680</v>
      </c>
      <c r="S349" s="16" t="s">
        <v>580</v>
      </c>
      <c r="T349" s="10" t="s">
        <v>681</v>
      </c>
      <c r="U349" s="10" t="s">
        <v>682</v>
      </c>
      <c r="V349" s="16" t="s">
        <v>1544</v>
      </c>
      <c r="W349" s="13"/>
      <c r="X349" s="16"/>
      <c r="Y349" s="13"/>
      <c r="Z349" s="13"/>
      <c r="AA349" s="10"/>
      <c r="AB349" s="10"/>
      <c r="AC349" s="10"/>
      <c r="AD349" s="10"/>
    </row>
    <row r="350" spans="2:30" ht="24" x14ac:dyDescent="0.55000000000000004">
      <c r="B350" s="16"/>
      <c r="C350" s="16"/>
      <c r="D350" s="16"/>
      <c r="E350" s="16"/>
      <c r="F350" s="10"/>
      <c r="G350" s="10"/>
      <c r="H350" s="16"/>
      <c r="I350" s="16"/>
      <c r="J350" s="16"/>
      <c r="K350" s="16"/>
      <c r="L350" s="10"/>
      <c r="M350" s="10"/>
      <c r="N350" s="10"/>
      <c r="O350" s="10"/>
      <c r="P350" s="16"/>
      <c r="Q350" s="13">
        <v>4</v>
      </c>
      <c r="R350" s="16" t="s">
        <v>702</v>
      </c>
      <c r="S350" s="16" t="s">
        <v>580</v>
      </c>
      <c r="T350" s="10" t="s">
        <v>703</v>
      </c>
      <c r="U350" s="10" t="s">
        <v>704</v>
      </c>
      <c r="V350" s="16" t="s">
        <v>1544</v>
      </c>
      <c r="W350" s="13"/>
      <c r="X350" s="16"/>
      <c r="Y350" s="13"/>
      <c r="Z350" s="13"/>
      <c r="AA350" s="10"/>
      <c r="AB350" s="10"/>
      <c r="AC350" s="10"/>
      <c r="AD350" s="10"/>
    </row>
    <row r="351" spans="2:30" ht="24" x14ac:dyDescent="0.55000000000000004">
      <c r="B351" s="16"/>
      <c r="C351" s="16"/>
      <c r="D351" s="16"/>
      <c r="E351" s="16"/>
      <c r="F351" s="10"/>
      <c r="G351" s="10"/>
      <c r="H351" s="16"/>
      <c r="I351" s="16"/>
      <c r="J351" s="16"/>
      <c r="K351" s="16"/>
      <c r="L351" s="10"/>
      <c r="M351" s="10"/>
      <c r="N351" s="10"/>
      <c r="O351" s="10"/>
      <c r="P351" s="16"/>
      <c r="Q351" s="13">
        <v>5</v>
      </c>
      <c r="R351" s="16" t="s">
        <v>705</v>
      </c>
      <c r="S351" s="16" t="s">
        <v>580</v>
      </c>
      <c r="T351" s="10" t="s">
        <v>706</v>
      </c>
      <c r="U351" s="10" t="s">
        <v>707</v>
      </c>
      <c r="V351" s="16" t="s">
        <v>1544</v>
      </c>
      <c r="W351" s="13"/>
      <c r="X351" s="16"/>
      <c r="Y351" s="13"/>
      <c r="Z351" s="13"/>
      <c r="AA351" s="10"/>
      <c r="AB351" s="10"/>
      <c r="AC351" s="10"/>
      <c r="AD351" s="10"/>
    </row>
    <row r="352" spans="2:30" ht="24" x14ac:dyDescent="0.55000000000000004">
      <c r="B352" s="16"/>
      <c r="C352" s="16"/>
      <c r="D352" s="16"/>
      <c r="E352" s="16"/>
      <c r="F352" s="10"/>
      <c r="G352" s="10"/>
      <c r="H352" s="16"/>
      <c r="I352" s="16"/>
      <c r="J352" s="16"/>
      <c r="K352" s="16"/>
      <c r="L352" s="10"/>
      <c r="M352" s="10"/>
      <c r="N352" s="10"/>
      <c r="O352" s="10"/>
      <c r="P352" s="16"/>
      <c r="Q352" s="13">
        <v>6</v>
      </c>
      <c r="R352" s="16" t="s">
        <v>728</v>
      </c>
      <c r="S352" s="16" t="s">
        <v>580</v>
      </c>
      <c r="T352" s="10" t="s">
        <v>2765</v>
      </c>
      <c r="U352" s="10" t="s">
        <v>729</v>
      </c>
      <c r="V352" s="16" t="s">
        <v>1544</v>
      </c>
      <c r="W352" s="13"/>
      <c r="X352" s="16"/>
      <c r="Y352" s="13"/>
      <c r="Z352" s="13"/>
      <c r="AA352" s="10"/>
      <c r="AB352" s="10"/>
      <c r="AC352" s="10"/>
      <c r="AD352" s="10"/>
    </row>
    <row r="353" spans="2:30" ht="24" x14ac:dyDescent="0.55000000000000004">
      <c r="B353" s="16"/>
      <c r="C353" s="16"/>
      <c r="D353" s="16"/>
      <c r="E353" s="16"/>
      <c r="F353" s="10"/>
      <c r="G353" s="10"/>
      <c r="H353" s="16"/>
      <c r="I353" s="16"/>
      <c r="J353" s="16"/>
      <c r="K353" s="16"/>
      <c r="L353" s="10"/>
      <c r="M353" s="10"/>
      <c r="N353" s="10"/>
      <c r="O353" s="10"/>
      <c r="P353" s="16"/>
      <c r="Q353" s="13">
        <v>7</v>
      </c>
      <c r="R353" s="16" t="s">
        <v>730</v>
      </c>
      <c r="S353" s="16" t="s">
        <v>580</v>
      </c>
      <c r="T353" s="10" t="s">
        <v>731</v>
      </c>
      <c r="U353" s="10" t="s">
        <v>732</v>
      </c>
      <c r="V353" s="16" t="s">
        <v>1544</v>
      </c>
      <c r="W353" s="13"/>
      <c r="X353" s="16"/>
      <c r="Y353" s="13"/>
      <c r="Z353" s="13"/>
      <c r="AA353" s="10"/>
      <c r="AB353" s="10"/>
      <c r="AC353" s="10"/>
      <c r="AD353" s="10"/>
    </row>
    <row r="354" spans="2:30" ht="24" x14ac:dyDescent="0.55000000000000004">
      <c r="B354" s="16"/>
      <c r="C354" s="16"/>
      <c r="D354" s="16"/>
      <c r="E354" s="16"/>
      <c r="F354" s="10"/>
      <c r="G354" s="10"/>
      <c r="H354" s="16"/>
      <c r="I354" s="16"/>
      <c r="J354" s="16"/>
      <c r="K354" s="16"/>
      <c r="L354" s="10"/>
      <c r="M354" s="10"/>
      <c r="N354" s="10"/>
      <c r="O354" s="10"/>
      <c r="P354" s="16"/>
      <c r="Q354" s="13">
        <v>8</v>
      </c>
      <c r="R354" s="16" t="s">
        <v>747</v>
      </c>
      <c r="S354" s="16" t="s">
        <v>580</v>
      </c>
      <c r="T354" s="10" t="s">
        <v>2767</v>
      </c>
      <c r="U354" s="10" t="s">
        <v>281</v>
      </c>
      <c r="V354" s="16" t="s">
        <v>1544</v>
      </c>
      <c r="W354" s="13"/>
      <c r="X354" s="16"/>
      <c r="Y354" s="13"/>
      <c r="Z354" s="13"/>
      <c r="AA354" s="10"/>
      <c r="AB354" s="10"/>
      <c r="AC354" s="10"/>
      <c r="AD354" s="10"/>
    </row>
    <row r="355" spans="2:30" ht="24" x14ac:dyDescent="0.55000000000000004">
      <c r="B355" s="16"/>
      <c r="C355" s="16"/>
      <c r="D355" s="16"/>
      <c r="E355" s="16"/>
      <c r="F355" s="10"/>
      <c r="G355" s="10"/>
      <c r="H355" s="16"/>
      <c r="I355" s="16"/>
      <c r="J355" s="16"/>
      <c r="K355" s="16"/>
      <c r="L355" s="10"/>
      <c r="M355" s="10"/>
      <c r="N355" s="10"/>
      <c r="O355" s="10"/>
      <c r="P355" s="16"/>
      <c r="Q355" s="13">
        <v>9</v>
      </c>
      <c r="R355" s="16" t="s">
        <v>748</v>
      </c>
      <c r="S355" s="16" t="s">
        <v>580</v>
      </c>
      <c r="T355" s="10" t="s">
        <v>749</v>
      </c>
      <c r="U355" s="10" t="s">
        <v>95</v>
      </c>
      <c r="V355" s="16" t="s">
        <v>1544</v>
      </c>
      <c r="W355" s="13"/>
      <c r="X355" s="16"/>
      <c r="Y355" s="13"/>
      <c r="Z355" s="13"/>
      <c r="AA355" s="10"/>
      <c r="AB355" s="10"/>
      <c r="AC355" s="10"/>
      <c r="AD355" s="10"/>
    </row>
    <row r="356" spans="2:30" ht="24" x14ac:dyDescent="0.55000000000000004">
      <c r="B356" s="16"/>
      <c r="C356" s="16"/>
      <c r="D356" s="16"/>
      <c r="E356" s="16"/>
      <c r="F356" s="10"/>
      <c r="G356" s="10"/>
      <c r="H356" s="16"/>
      <c r="I356" s="16"/>
      <c r="J356" s="16"/>
      <c r="K356" s="16"/>
      <c r="L356" s="10"/>
      <c r="M356" s="10"/>
      <c r="N356" s="10"/>
      <c r="O356" s="10"/>
      <c r="P356" s="16"/>
      <c r="Q356" s="13">
        <v>10</v>
      </c>
      <c r="R356" s="16" t="s">
        <v>770</v>
      </c>
      <c r="S356" s="16" t="s">
        <v>580</v>
      </c>
      <c r="T356" s="10" t="s">
        <v>2853</v>
      </c>
      <c r="U356" s="10" t="s">
        <v>771</v>
      </c>
      <c r="V356" s="16" t="s">
        <v>1544</v>
      </c>
      <c r="W356" s="13"/>
      <c r="X356" s="16"/>
      <c r="Y356" s="13"/>
      <c r="Z356" s="13"/>
      <c r="AA356" s="10"/>
      <c r="AB356" s="10"/>
      <c r="AC356" s="10"/>
      <c r="AD356" s="10"/>
    </row>
    <row r="357" spans="2:30" ht="24" x14ac:dyDescent="0.55000000000000004">
      <c r="B357" s="16"/>
      <c r="C357" s="16"/>
      <c r="D357" s="16"/>
      <c r="E357" s="16"/>
      <c r="F357" s="10"/>
      <c r="G357" s="10"/>
      <c r="H357" s="16"/>
      <c r="I357" s="16"/>
      <c r="J357" s="16"/>
      <c r="K357" s="16"/>
      <c r="L357" s="10"/>
      <c r="M357" s="10"/>
      <c r="N357" s="10"/>
      <c r="O357" s="10"/>
      <c r="P357" s="16"/>
      <c r="Q357" s="13">
        <v>11</v>
      </c>
      <c r="R357" s="16" t="s">
        <v>772</v>
      </c>
      <c r="S357" s="16" t="s">
        <v>580</v>
      </c>
      <c r="T357" s="10" t="s">
        <v>773</v>
      </c>
      <c r="U357" s="10" t="s">
        <v>774</v>
      </c>
      <c r="V357" s="16" t="s">
        <v>1544</v>
      </c>
      <c r="W357" s="13"/>
      <c r="X357" s="16"/>
      <c r="Y357" s="13"/>
      <c r="Z357" s="13"/>
      <c r="AA357" s="10"/>
      <c r="AB357" s="10"/>
      <c r="AC357" s="10"/>
      <c r="AD357" s="10"/>
    </row>
    <row r="358" spans="2:30" ht="24" x14ac:dyDescent="0.55000000000000004">
      <c r="B358" s="16"/>
      <c r="C358" s="16"/>
      <c r="D358" s="16"/>
      <c r="E358" s="16"/>
      <c r="F358" s="10"/>
      <c r="G358" s="10"/>
      <c r="H358" s="16"/>
      <c r="I358" s="16"/>
      <c r="J358" s="16"/>
      <c r="K358" s="16"/>
      <c r="L358" s="10"/>
      <c r="M358" s="10"/>
      <c r="N358" s="10"/>
      <c r="O358" s="10"/>
      <c r="P358" s="16"/>
      <c r="Q358" s="13">
        <v>12</v>
      </c>
      <c r="R358" s="16" t="s">
        <v>789</v>
      </c>
      <c r="S358" s="16" t="s">
        <v>580</v>
      </c>
      <c r="T358" s="10" t="s">
        <v>2775</v>
      </c>
      <c r="U358" s="10" t="s">
        <v>790</v>
      </c>
      <c r="V358" s="16" t="s">
        <v>1544</v>
      </c>
      <c r="W358" s="13"/>
      <c r="X358" s="16"/>
      <c r="Y358" s="13"/>
      <c r="Z358" s="13"/>
      <c r="AA358" s="10"/>
      <c r="AB358" s="10"/>
      <c r="AC358" s="10"/>
      <c r="AD358" s="10"/>
    </row>
    <row r="359" spans="2:30" ht="24" x14ac:dyDescent="0.55000000000000004">
      <c r="B359" s="16"/>
      <c r="C359" s="16"/>
      <c r="D359" s="16"/>
      <c r="E359" s="16"/>
      <c r="F359" s="10"/>
      <c r="G359" s="10"/>
      <c r="H359" s="16"/>
      <c r="I359" s="16"/>
      <c r="J359" s="16"/>
      <c r="K359" s="16"/>
      <c r="L359" s="10"/>
      <c r="M359" s="10"/>
      <c r="N359" s="10"/>
      <c r="O359" s="10"/>
      <c r="P359" s="16"/>
      <c r="Q359" s="13">
        <v>13</v>
      </c>
      <c r="R359" s="16" t="s">
        <v>791</v>
      </c>
      <c r="S359" s="16" t="s">
        <v>580</v>
      </c>
      <c r="T359" s="10" t="s">
        <v>792</v>
      </c>
      <c r="U359" s="10" t="s">
        <v>466</v>
      </c>
      <c r="V359" s="16" t="s">
        <v>1544</v>
      </c>
      <c r="W359" s="13"/>
      <c r="X359" s="16"/>
      <c r="Y359" s="13"/>
      <c r="Z359" s="13"/>
      <c r="AA359" s="10"/>
      <c r="AB359" s="10"/>
      <c r="AC359" s="10"/>
      <c r="AD359" s="10"/>
    </row>
    <row r="360" spans="2:30" ht="24" x14ac:dyDescent="0.55000000000000004">
      <c r="B360" s="16"/>
      <c r="C360" s="16"/>
      <c r="D360" s="16"/>
      <c r="E360" s="16"/>
      <c r="F360" s="10"/>
      <c r="G360" s="10"/>
      <c r="H360" s="16"/>
      <c r="I360" s="16"/>
      <c r="J360" s="16"/>
      <c r="K360" s="16"/>
      <c r="L360" s="10"/>
      <c r="M360" s="10"/>
      <c r="N360" s="10"/>
      <c r="O360" s="10"/>
      <c r="P360" s="16"/>
      <c r="Q360" s="13">
        <v>14</v>
      </c>
      <c r="R360" s="16" t="s">
        <v>809</v>
      </c>
      <c r="S360" s="16" t="s">
        <v>580</v>
      </c>
      <c r="T360" s="10" t="s">
        <v>510</v>
      </c>
      <c r="U360" s="10" t="s">
        <v>452</v>
      </c>
      <c r="V360" s="16" t="s">
        <v>1544</v>
      </c>
      <c r="W360" s="13"/>
      <c r="X360" s="16"/>
      <c r="Y360" s="13"/>
      <c r="Z360" s="13"/>
      <c r="AA360" s="10"/>
      <c r="AB360" s="10"/>
      <c r="AC360" s="10"/>
      <c r="AD360" s="10"/>
    </row>
    <row r="361" spans="2:30" ht="24" x14ac:dyDescent="0.55000000000000004">
      <c r="B361" s="16"/>
      <c r="C361" s="16"/>
      <c r="D361" s="16"/>
      <c r="E361" s="16"/>
      <c r="F361" s="10"/>
      <c r="G361" s="10"/>
      <c r="H361" s="16"/>
      <c r="I361" s="16"/>
      <c r="J361" s="16"/>
      <c r="K361" s="16"/>
      <c r="L361" s="10"/>
      <c r="M361" s="10"/>
      <c r="N361" s="10"/>
      <c r="O361" s="10"/>
      <c r="P361" s="16"/>
      <c r="Q361" s="13">
        <v>15</v>
      </c>
      <c r="R361" s="16" t="s">
        <v>810</v>
      </c>
      <c r="S361" s="16" t="s">
        <v>580</v>
      </c>
      <c r="T361" s="10" t="s">
        <v>811</v>
      </c>
      <c r="U361" s="10" t="s">
        <v>812</v>
      </c>
      <c r="V361" s="16" t="s">
        <v>1544</v>
      </c>
      <c r="W361" s="13"/>
      <c r="X361" s="16"/>
      <c r="Y361" s="13"/>
      <c r="Z361" s="13"/>
      <c r="AA361" s="10"/>
      <c r="AB361" s="10"/>
      <c r="AC361" s="10"/>
      <c r="AD361" s="10"/>
    </row>
    <row r="362" spans="2:30" ht="24" x14ac:dyDescent="0.55000000000000004">
      <c r="B362" s="16"/>
      <c r="C362" s="16"/>
      <c r="D362" s="16"/>
      <c r="E362" s="16"/>
      <c r="F362" s="10"/>
      <c r="G362" s="10"/>
      <c r="H362" s="16"/>
      <c r="I362" s="16"/>
      <c r="J362" s="16"/>
      <c r="K362" s="16"/>
      <c r="L362" s="10"/>
      <c r="M362" s="10"/>
      <c r="N362" s="10"/>
      <c r="O362" s="10"/>
      <c r="P362" s="16"/>
      <c r="Q362" s="13">
        <v>16</v>
      </c>
      <c r="R362" s="16" t="s">
        <v>832</v>
      </c>
      <c r="S362" s="16" t="s">
        <v>580</v>
      </c>
      <c r="T362" s="10" t="s">
        <v>833</v>
      </c>
      <c r="U362" s="10" t="s">
        <v>265</v>
      </c>
      <c r="V362" s="16" t="s">
        <v>1544</v>
      </c>
      <c r="W362" s="13"/>
      <c r="X362" s="16"/>
      <c r="Y362" s="13"/>
      <c r="Z362" s="13"/>
      <c r="AA362" s="10"/>
      <c r="AB362" s="10"/>
      <c r="AC362" s="10"/>
      <c r="AD362" s="10"/>
    </row>
    <row r="363" spans="2:30" ht="24" x14ac:dyDescent="0.55000000000000004">
      <c r="B363" s="16"/>
      <c r="C363" s="16"/>
      <c r="D363" s="16"/>
      <c r="E363" s="16"/>
      <c r="F363" s="10"/>
      <c r="G363" s="10"/>
      <c r="H363" s="16"/>
      <c r="I363" s="16"/>
      <c r="J363" s="16"/>
      <c r="K363" s="16"/>
      <c r="L363" s="10"/>
      <c r="M363" s="10"/>
      <c r="N363" s="10"/>
      <c r="O363" s="10"/>
      <c r="P363" s="16"/>
      <c r="Q363" s="13">
        <v>17</v>
      </c>
      <c r="R363" s="16" t="s">
        <v>834</v>
      </c>
      <c r="S363" s="16" t="s">
        <v>580</v>
      </c>
      <c r="T363" s="10" t="s">
        <v>375</v>
      </c>
      <c r="U363" s="10" t="s">
        <v>835</v>
      </c>
      <c r="V363" s="16" t="s">
        <v>1544</v>
      </c>
      <c r="W363" s="13"/>
      <c r="X363" s="16"/>
      <c r="Y363" s="13"/>
      <c r="Z363" s="13"/>
      <c r="AA363" s="10"/>
      <c r="AB363" s="10"/>
      <c r="AC363" s="10"/>
      <c r="AD363" s="10"/>
    </row>
    <row r="364" spans="2:30" ht="24" x14ac:dyDescent="0.55000000000000004">
      <c r="B364" s="16"/>
      <c r="C364" s="16"/>
      <c r="D364" s="16"/>
      <c r="E364" s="16"/>
      <c r="F364" s="10"/>
      <c r="G364" s="10"/>
      <c r="H364" s="16"/>
      <c r="I364" s="16"/>
      <c r="J364" s="16"/>
      <c r="K364" s="16"/>
      <c r="L364" s="10"/>
      <c r="M364" s="10"/>
      <c r="N364" s="10"/>
      <c r="O364" s="10"/>
      <c r="P364" s="16"/>
      <c r="Q364" s="13">
        <v>18</v>
      </c>
      <c r="R364" s="16" t="s">
        <v>847</v>
      </c>
      <c r="S364" s="16" t="s">
        <v>580</v>
      </c>
      <c r="T364" s="10" t="s">
        <v>848</v>
      </c>
      <c r="U364" s="10" t="s">
        <v>849</v>
      </c>
      <c r="V364" s="16" t="s">
        <v>1544</v>
      </c>
      <c r="W364" s="13"/>
      <c r="X364" s="16"/>
      <c r="Y364" s="13"/>
      <c r="Z364" s="13"/>
      <c r="AA364" s="10"/>
      <c r="AB364" s="10"/>
      <c r="AC364" s="10"/>
      <c r="AD364" s="10"/>
    </row>
    <row r="365" spans="2:30" ht="24" x14ac:dyDescent="0.55000000000000004">
      <c r="B365" s="16"/>
      <c r="C365" s="16"/>
      <c r="D365" s="16"/>
      <c r="E365" s="16"/>
      <c r="F365" s="10"/>
      <c r="G365" s="10"/>
      <c r="H365" s="16"/>
      <c r="I365" s="16"/>
      <c r="J365" s="16"/>
      <c r="K365" s="16"/>
      <c r="L365" s="10"/>
      <c r="M365" s="10"/>
      <c r="N365" s="10"/>
      <c r="O365" s="10"/>
      <c r="P365" s="16"/>
      <c r="Q365" s="13">
        <v>19</v>
      </c>
      <c r="R365" s="16" t="s">
        <v>854</v>
      </c>
      <c r="S365" s="16" t="s">
        <v>580</v>
      </c>
      <c r="T365" s="10" t="s">
        <v>2780</v>
      </c>
      <c r="U365" s="10" t="s">
        <v>562</v>
      </c>
      <c r="V365" s="16" t="s">
        <v>1544</v>
      </c>
      <c r="W365" s="13"/>
      <c r="X365" s="16"/>
      <c r="Y365" s="13"/>
      <c r="Z365" s="13"/>
      <c r="AA365" s="10"/>
      <c r="AB365" s="10"/>
      <c r="AC365" s="10"/>
      <c r="AD365" s="10"/>
    </row>
    <row r="366" spans="2:30" ht="24" x14ac:dyDescent="0.55000000000000004">
      <c r="B366" s="16"/>
      <c r="C366" s="16"/>
      <c r="D366" s="16"/>
      <c r="E366" s="16"/>
      <c r="F366" s="10"/>
      <c r="G366" s="10"/>
      <c r="H366" s="16"/>
      <c r="I366" s="16"/>
      <c r="J366" s="16"/>
      <c r="K366" s="16"/>
      <c r="L366" s="10"/>
      <c r="M366" s="10"/>
      <c r="N366" s="10"/>
      <c r="O366" s="10"/>
      <c r="P366" s="16"/>
      <c r="Q366" s="13">
        <v>20</v>
      </c>
      <c r="R366" s="16" t="s">
        <v>867</v>
      </c>
      <c r="S366" s="16" t="s">
        <v>580</v>
      </c>
      <c r="T366" s="10" t="s">
        <v>868</v>
      </c>
      <c r="U366" s="10" t="s">
        <v>869</v>
      </c>
      <c r="V366" s="16" t="s">
        <v>1544</v>
      </c>
      <c r="W366" s="13"/>
      <c r="X366" s="16"/>
      <c r="Y366" s="13"/>
      <c r="Z366" s="13"/>
      <c r="AA366" s="10"/>
      <c r="AB366" s="10"/>
      <c r="AC366" s="10"/>
      <c r="AD366" s="10"/>
    </row>
    <row r="367" spans="2:30" ht="24" x14ac:dyDescent="0.55000000000000004">
      <c r="B367" s="16"/>
      <c r="C367" s="16"/>
      <c r="D367" s="16"/>
      <c r="E367" s="16"/>
      <c r="F367" s="10"/>
      <c r="G367" s="10"/>
      <c r="H367" s="16"/>
      <c r="I367" s="16"/>
      <c r="J367" s="16"/>
      <c r="K367" s="16"/>
      <c r="L367" s="10"/>
      <c r="M367" s="10"/>
      <c r="N367" s="10"/>
      <c r="O367" s="10"/>
      <c r="P367" s="16"/>
      <c r="Q367" s="13">
        <v>21</v>
      </c>
      <c r="R367" s="16" t="s">
        <v>877</v>
      </c>
      <c r="S367" s="16" t="s">
        <v>580</v>
      </c>
      <c r="T367" s="10" t="s">
        <v>878</v>
      </c>
      <c r="U367" s="10" t="s">
        <v>879</v>
      </c>
      <c r="V367" s="16" t="s">
        <v>1544</v>
      </c>
      <c r="W367" s="13"/>
      <c r="X367" s="16"/>
      <c r="Y367" s="13"/>
      <c r="Z367" s="13"/>
      <c r="AA367" s="10"/>
      <c r="AB367" s="10"/>
      <c r="AC367" s="10"/>
      <c r="AD367" s="10"/>
    </row>
    <row r="368" spans="2:30" ht="24" x14ac:dyDescent="0.55000000000000004">
      <c r="B368" s="16"/>
      <c r="C368" s="16"/>
      <c r="D368" s="16"/>
      <c r="E368" s="16"/>
      <c r="F368" s="10"/>
      <c r="G368" s="10"/>
      <c r="H368" s="16"/>
      <c r="I368" s="16"/>
      <c r="J368" s="16"/>
      <c r="K368" s="16"/>
      <c r="L368" s="10"/>
      <c r="M368" s="10"/>
      <c r="N368" s="10"/>
      <c r="O368" s="10"/>
      <c r="P368" s="16"/>
      <c r="Q368" s="13">
        <v>22</v>
      </c>
      <c r="R368" s="16" t="s">
        <v>884</v>
      </c>
      <c r="S368" s="16" t="s">
        <v>580</v>
      </c>
      <c r="T368" s="10" t="s">
        <v>2793</v>
      </c>
      <c r="U368" s="10" t="s">
        <v>296</v>
      </c>
      <c r="V368" s="16" t="s">
        <v>1544</v>
      </c>
      <c r="W368" s="13"/>
      <c r="X368" s="16"/>
      <c r="Y368" s="13"/>
      <c r="Z368" s="13"/>
      <c r="AA368" s="10"/>
      <c r="AB368" s="10"/>
      <c r="AC368" s="10"/>
      <c r="AD368" s="10"/>
    </row>
    <row r="369" spans="2:30" ht="24" x14ac:dyDescent="0.55000000000000004">
      <c r="B369" s="16"/>
      <c r="C369" s="16"/>
      <c r="D369" s="16"/>
      <c r="E369" s="16"/>
      <c r="F369" s="10"/>
      <c r="G369" s="10"/>
      <c r="H369" s="16"/>
      <c r="I369" s="16"/>
      <c r="J369" s="16"/>
      <c r="K369" s="16"/>
      <c r="L369" s="10"/>
      <c r="M369" s="10"/>
      <c r="N369" s="10"/>
      <c r="O369" s="10"/>
      <c r="P369" s="16"/>
      <c r="Q369" s="13">
        <v>23</v>
      </c>
      <c r="R369" s="16" t="s">
        <v>901</v>
      </c>
      <c r="S369" s="16" t="s">
        <v>580</v>
      </c>
      <c r="T369" s="10" t="s">
        <v>2796</v>
      </c>
      <c r="U369" s="10" t="s">
        <v>902</v>
      </c>
      <c r="V369" s="16" t="s">
        <v>1544</v>
      </c>
      <c r="W369" s="13"/>
      <c r="X369" s="16"/>
      <c r="Y369" s="13"/>
      <c r="Z369" s="13"/>
      <c r="AA369" s="10"/>
      <c r="AB369" s="10"/>
      <c r="AC369" s="10"/>
      <c r="AD369" s="10"/>
    </row>
    <row r="370" spans="2:30" ht="24" x14ac:dyDescent="0.55000000000000004">
      <c r="B370" s="16"/>
      <c r="C370" s="16"/>
      <c r="D370" s="16"/>
      <c r="E370" s="16"/>
      <c r="F370" s="10"/>
      <c r="G370" s="10"/>
      <c r="H370" s="16"/>
      <c r="I370" s="16"/>
      <c r="J370" s="16"/>
      <c r="K370" s="16"/>
      <c r="L370" s="10"/>
      <c r="M370" s="10"/>
      <c r="N370" s="10"/>
      <c r="O370" s="10"/>
      <c r="P370" s="16"/>
      <c r="Q370" s="13">
        <v>24</v>
      </c>
      <c r="R370" s="16" t="s">
        <v>908</v>
      </c>
      <c r="S370" s="16" t="s">
        <v>580</v>
      </c>
      <c r="T370" s="10" t="s">
        <v>1492</v>
      </c>
      <c r="U370" s="10" t="s">
        <v>909</v>
      </c>
      <c r="V370" s="16" t="s">
        <v>1544</v>
      </c>
      <c r="W370" s="13"/>
      <c r="X370" s="16"/>
      <c r="Y370" s="13"/>
      <c r="Z370" s="13"/>
      <c r="AA370" s="10"/>
      <c r="AB370" s="10"/>
      <c r="AC370" s="10"/>
      <c r="AD370" s="10"/>
    </row>
    <row r="371" spans="2:30" ht="24" x14ac:dyDescent="0.55000000000000004">
      <c r="B371" s="16"/>
      <c r="C371" s="16"/>
      <c r="D371" s="16"/>
      <c r="E371" s="16"/>
      <c r="F371" s="10"/>
      <c r="G371" s="10"/>
      <c r="H371" s="16"/>
      <c r="I371" s="16"/>
      <c r="J371" s="16"/>
      <c r="K371" s="16"/>
      <c r="L371" s="10"/>
      <c r="M371" s="10"/>
      <c r="N371" s="10"/>
      <c r="O371" s="10"/>
      <c r="P371" s="16"/>
      <c r="Q371" s="13">
        <v>25</v>
      </c>
      <c r="R371" s="16" t="s">
        <v>927</v>
      </c>
      <c r="S371" s="16" t="s">
        <v>580</v>
      </c>
      <c r="T371" s="10" t="s">
        <v>928</v>
      </c>
      <c r="U371" s="10" t="s">
        <v>374</v>
      </c>
      <c r="V371" s="16" t="s">
        <v>1544</v>
      </c>
      <c r="W371" s="13"/>
      <c r="X371" s="16"/>
      <c r="Y371" s="13"/>
      <c r="Z371" s="13"/>
      <c r="AA371" s="10"/>
      <c r="AB371" s="10"/>
      <c r="AC371" s="10"/>
      <c r="AD371" s="10"/>
    </row>
    <row r="372" spans="2:30" ht="24" x14ac:dyDescent="0.55000000000000004">
      <c r="B372" s="16"/>
      <c r="C372" s="16"/>
      <c r="D372" s="16"/>
      <c r="E372" s="16"/>
      <c r="F372" s="10"/>
      <c r="G372" s="10"/>
      <c r="H372" s="16"/>
      <c r="I372" s="16"/>
      <c r="J372" s="16"/>
      <c r="K372" s="16"/>
      <c r="L372" s="10"/>
      <c r="M372" s="10"/>
      <c r="N372" s="10"/>
      <c r="O372" s="10"/>
      <c r="P372" s="16"/>
      <c r="Q372" s="13">
        <v>26</v>
      </c>
      <c r="R372" s="16" t="s">
        <v>932</v>
      </c>
      <c r="S372" s="16" t="s">
        <v>580</v>
      </c>
      <c r="T372" s="10" t="s">
        <v>418</v>
      </c>
      <c r="U372" s="10" t="s">
        <v>933</v>
      </c>
      <c r="V372" s="16" t="s">
        <v>1544</v>
      </c>
      <c r="W372" s="13"/>
      <c r="X372" s="16"/>
      <c r="Y372" s="13"/>
      <c r="Z372" s="13"/>
      <c r="AA372" s="10"/>
      <c r="AB372" s="10"/>
      <c r="AC372" s="10"/>
      <c r="AD372" s="10"/>
    </row>
    <row r="373" spans="2:30" ht="24" x14ac:dyDescent="0.55000000000000004">
      <c r="B373" s="16"/>
      <c r="C373" s="16"/>
      <c r="D373" s="16"/>
      <c r="E373" s="16"/>
      <c r="F373" s="10"/>
      <c r="G373" s="10"/>
      <c r="H373" s="16"/>
      <c r="I373" s="16"/>
      <c r="J373" s="16"/>
      <c r="K373" s="16"/>
      <c r="L373" s="10"/>
      <c r="M373" s="10"/>
      <c r="N373" s="10"/>
      <c r="O373" s="10"/>
      <c r="P373" s="16"/>
      <c r="Q373" s="13">
        <v>27</v>
      </c>
      <c r="R373" s="16" t="s">
        <v>951</v>
      </c>
      <c r="S373" s="16" t="s">
        <v>580</v>
      </c>
      <c r="T373" s="10" t="s">
        <v>3001</v>
      </c>
      <c r="U373" s="10" t="s">
        <v>952</v>
      </c>
      <c r="V373" s="16" t="s">
        <v>1544</v>
      </c>
      <c r="W373" s="13"/>
      <c r="X373" s="16"/>
      <c r="Y373" s="13"/>
      <c r="Z373" s="13"/>
      <c r="AA373" s="10"/>
      <c r="AB373" s="10"/>
      <c r="AC373" s="10"/>
      <c r="AD373" s="10"/>
    </row>
    <row r="374" spans="2:30" ht="24" x14ac:dyDescent="0.55000000000000004">
      <c r="B374" s="16"/>
      <c r="C374" s="16"/>
      <c r="D374" s="16"/>
      <c r="E374" s="16"/>
      <c r="F374" s="10"/>
      <c r="G374" s="10"/>
      <c r="H374" s="16"/>
      <c r="I374" s="16"/>
      <c r="J374" s="16"/>
      <c r="K374" s="16"/>
      <c r="L374" s="10"/>
      <c r="M374" s="10"/>
      <c r="N374" s="10"/>
      <c r="O374" s="10"/>
      <c r="P374" s="16"/>
      <c r="Q374" s="13">
        <v>28</v>
      </c>
      <c r="R374" s="16" t="s">
        <v>957</v>
      </c>
      <c r="S374" s="16" t="s">
        <v>580</v>
      </c>
      <c r="T374" s="10" t="s">
        <v>958</v>
      </c>
      <c r="U374" s="10" t="s">
        <v>959</v>
      </c>
      <c r="V374" s="16" t="s">
        <v>1544</v>
      </c>
      <c r="W374" s="13"/>
      <c r="X374" s="16"/>
      <c r="Y374" s="13"/>
      <c r="Z374" s="13"/>
      <c r="AA374" s="10"/>
      <c r="AB374" s="10"/>
      <c r="AC374" s="10"/>
      <c r="AD374" s="10"/>
    </row>
    <row r="375" spans="2:30" ht="24" x14ac:dyDescent="0.55000000000000004">
      <c r="B375" s="16"/>
      <c r="C375" s="16"/>
      <c r="D375" s="16"/>
      <c r="E375" s="16"/>
      <c r="F375" s="10"/>
      <c r="G375" s="10"/>
      <c r="H375" s="16"/>
      <c r="I375" s="16"/>
      <c r="J375" s="16"/>
      <c r="K375" s="16"/>
      <c r="L375" s="10"/>
      <c r="M375" s="10"/>
      <c r="N375" s="10"/>
      <c r="O375" s="10"/>
      <c r="P375" s="16"/>
      <c r="Q375" s="13">
        <v>29</v>
      </c>
      <c r="R375" s="16" t="s">
        <v>977</v>
      </c>
      <c r="S375" s="16" t="s">
        <v>580</v>
      </c>
      <c r="T375" s="10" t="s">
        <v>2801</v>
      </c>
      <c r="U375" s="10" t="s">
        <v>347</v>
      </c>
      <c r="V375" s="16" t="s">
        <v>1544</v>
      </c>
      <c r="W375" s="13"/>
      <c r="X375" s="16"/>
      <c r="Y375" s="13"/>
      <c r="Z375" s="13"/>
      <c r="AA375" s="10"/>
      <c r="AB375" s="10"/>
      <c r="AC375" s="10"/>
      <c r="AD375" s="10"/>
    </row>
    <row r="376" spans="2:30" ht="24" x14ac:dyDescent="0.55000000000000004">
      <c r="B376" s="16"/>
      <c r="C376" s="16"/>
      <c r="D376" s="16"/>
      <c r="E376" s="16"/>
      <c r="F376" s="10"/>
      <c r="G376" s="10"/>
      <c r="H376" s="16"/>
      <c r="I376" s="16"/>
      <c r="J376" s="16"/>
      <c r="K376" s="16"/>
      <c r="L376" s="10"/>
      <c r="M376" s="10"/>
      <c r="N376" s="10"/>
      <c r="O376" s="10"/>
      <c r="P376" s="16"/>
      <c r="Q376" s="13">
        <v>30</v>
      </c>
      <c r="R376" s="16" t="s">
        <v>983</v>
      </c>
      <c r="S376" s="16" t="s">
        <v>580</v>
      </c>
      <c r="T376" s="10" t="s">
        <v>2804</v>
      </c>
      <c r="U376" s="10" t="s">
        <v>984</v>
      </c>
      <c r="V376" s="16" t="s">
        <v>1544</v>
      </c>
      <c r="W376" s="13"/>
      <c r="X376" s="16"/>
      <c r="Y376" s="13"/>
      <c r="Z376" s="13"/>
      <c r="AA376" s="10"/>
      <c r="AB376" s="10"/>
      <c r="AC376" s="10"/>
      <c r="AD376" s="10"/>
    </row>
    <row r="377" spans="2:30" ht="24" x14ac:dyDescent="0.55000000000000004">
      <c r="B377" s="16"/>
      <c r="C377" s="16"/>
      <c r="D377" s="16"/>
      <c r="E377" s="16"/>
      <c r="F377" s="10"/>
      <c r="G377" s="10"/>
      <c r="H377" s="16"/>
      <c r="I377" s="16"/>
      <c r="J377" s="16"/>
      <c r="K377" s="16"/>
      <c r="L377" s="10"/>
      <c r="M377" s="10"/>
      <c r="N377" s="10"/>
      <c r="O377" s="10"/>
      <c r="P377" s="16"/>
      <c r="Q377" s="13">
        <v>31</v>
      </c>
      <c r="R377" s="16" t="s">
        <v>997</v>
      </c>
      <c r="S377" s="16" t="s">
        <v>580</v>
      </c>
      <c r="T377" s="10" t="s">
        <v>998</v>
      </c>
      <c r="U377" s="10" t="s">
        <v>999</v>
      </c>
      <c r="V377" s="16" t="s">
        <v>1544</v>
      </c>
      <c r="W377" s="13"/>
      <c r="X377" s="16"/>
      <c r="Y377" s="13"/>
      <c r="Z377" s="13"/>
      <c r="AA377" s="10"/>
      <c r="AB377" s="10"/>
      <c r="AC377" s="10"/>
      <c r="AD377" s="10"/>
    </row>
    <row r="378" spans="2:30" ht="24" x14ac:dyDescent="0.55000000000000004">
      <c r="B378" s="16"/>
      <c r="C378" s="16"/>
      <c r="D378" s="16"/>
      <c r="E378" s="16"/>
      <c r="F378" s="10"/>
      <c r="G378" s="10"/>
      <c r="H378" s="16"/>
      <c r="I378" s="16"/>
      <c r="J378" s="16"/>
      <c r="K378" s="16"/>
      <c r="L378" s="10"/>
      <c r="M378" s="10"/>
      <c r="N378" s="10"/>
      <c r="O378" s="10"/>
      <c r="P378" s="16"/>
      <c r="Q378" s="13">
        <v>32</v>
      </c>
      <c r="R378" s="16" t="s">
        <v>1024</v>
      </c>
      <c r="S378" s="16" t="s">
        <v>580</v>
      </c>
      <c r="T378" s="10" t="s">
        <v>1025</v>
      </c>
      <c r="U378" s="10" t="s">
        <v>494</v>
      </c>
      <c r="V378" s="16" t="s">
        <v>1544</v>
      </c>
      <c r="W378" s="13"/>
      <c r="X378" s="16"/>
      <c r="Y378" s="13"/>
      <c r="Z378" s="13"/>
      <c r="AA378" s="10"/>
      <c r="AB378" s="10"/>
      <c r="AC378" s="10"/>
      <c r="AD378" s="10"/>
    </row>
    <row r="379" spans="2:30" ht="24" x14ac:dyDescent="0.55000000000000004">
      <c r="B379" s="16"/>
      <c r="C379" s="16"/>
      <c r="D379" s="16"/>
      <c r="E379" s="16"/>
      <c r="F379" s="10"/>
      <c r="G379" s="10"/>
      <c r="H379" s="16"/>
      <c r="I379" s="16"/>
      <c r="J379" s="16"/>
      <c r="K379" s="16"/>
      <c r="L379" s="10"/>
      <c r="M379" s="10"/>
      <c r="N379" s="10"/>
      <c r="O379" s="10"/>
      <c r="P379" s="16"/>
      <c r="Q379" s="13">
        <v>1</v>
      </c>
      <c r="R379" s="16" t="s">
        <v>653</v>
      </c>
      <c r="S379" s="16" t="s">
        <v>581</v>
      </c>
      <c r="T379" s="10" t="s">
        <v>654</v>
      </c>
      <c r="U379" s="10" t="s">
        <v>655</v>
      </c>
      <c r="V379" s="16" t="s">
        <v>1544</v>
      </c>
      <c r="W379" s="13"/>
      <c r="X379" s="16"/>
      <c r="Y379" s="13"/>
      <c r="Z379" s="13"/>
      <c r="AA379" s="10"/>
      <c r="AB379" s="10"/>
      <c r="AC379" s="10"/>
      <c r="AD379" s="10"/>
    </row>
    <row r="380" spans="2:30" ht="24" x14ac:dyDescent="0.55000000000000004">
      <c r="B380" s="16"/>
      <c r="C380" s="16"/>
      <c r="D380" s="16"/>
      <c r="E380" s="16"/>
      <c r="F380" s="10"/>
      <c r="G380" s="10"/>
      <c r="H380" s="16"/>
      <c r="I380" s="16"/>
      <c r="J380" s="16"/>
      <c r="K380" s="16"/>
      <c r="L380" s="10"/>
      <c r="M380" s="10"/>
      <c r="N380" s="10"/>
      <c r="O380" s="10"/>
      <c r="P380" s="16"/>
      <c r="Q380" s="13">
        <v>2</v>
      </c>
      <c r="R380" s="16" t="s">
        <v>675</v>
      </c>
      <c r="S380" s="16" t="s">
        <v>581</v>
      </c>
      <c r="T380" s="10" t="s">
        <v>676</v>
      </c>
      <c r="U380" s="10" t="s">
        <v>677</v>
      </c>
      <c r="V380" s="16" t="s">
        <v>1544</v>
      </c>
      <c r="W380" s="13"/>
      <c r="X380" s="16"/>
      <c r="Y380" s="13"/>
      <c r="Z380" s="13"/>
      <c r="AA380" s="10"/>
      <c r="AB380" s="10"/>
      <c r="AC380" s="10"/>
      <c r="AD380" s="10"/>
    </row>
    <row r="381" spans="2:30" ht="24" x14ac:dyDescent="0.55000000000000004">
      <c r="B381" s="16"/>
      <c r="C381" s="16"/>
      <c r="D381" s="16"/>
      <c r="E381" s="16"/>
      <c r="F381" s="10"/>
      <c r="G381" s="10"/>
      <c r="H381" s="16"/>
      <c r="I381" s="16"/>
      <c r="J381" s="16"/>
      <c r="K381" s="16"/>
      <c r="L381" s="10"/>
      <c r="M381" s="10"/>
      <c r="N381" s="10"/>
      <c r="O381" s="10"/>
      <c r="P381" s="16"/>
      <c r="Q381" s="13">
        <v>3</v>
      </c>
      <c r="R381" s="16" t="s">
        <v>683</v>
      </c>
      <c r="S381" s="16" t="s">
        <v>581</v>
      </c>
      <c r="T381" s="10" t="s">
        <v>684</v>
      </c>
      <c r="U381" s="10" t="s">
        <v>685</v>
      </c>
      <c r="V381" s="16" t="s">
        <v>1544</v>
      </c>
      <c r="W381" s="13"/>
      <c r="X381" s="16"/>
      <c r="Y381" s="13"/>
      <c r="Z381" s="13"/>
      <c r="AA381" s="10"/>
      <c r="AB381" s="10"/>
      <c r="AC381" s="10"/>
      <c r="AD381" s="10"/>
    </row>
    <row r="382" spans="2:30" ht="24" x14ac:dyDescent="0.55000000000000004">
      <c r="B382" s="16"/>
      <c r="C382" s="16"/>
      <c r="D382" s="16"/>
      <c r="E382" s="16"/>
      <c r="F382" s="10"/>
      <c r="G382" s="10"/>
      <c r="H382" s="16"/>
      <c r="I382" s="16"/>
      <c r="J382" s="16"/>
      <c r="K382" s="16"/>
      <c r="L382" s="10"/>
      <c r="M382" s="10"/>
      <c r="N382" s="10"/>
      <c r="O382" s="10"/>
      <c r="P382" s="16"/>
      <c r="Q382" s="13">
        <v>4</v>
      </c>
      <c r="R382" s="16" t="s">
        <v>700</v>
      </c>
      <c r="S382" s="16" t="s">
        <v>581</v>
      </c>
      <c r="T382" s="10" t="s">
        <v>3002</v>
      </c>
      <c r="U382" s="10" t="s">
        <v>701</v>
      </c>
      <c r="V382" s="16" t="s">
        <v>1544</v>
      </c>
      <c r="W382" s="13"/>
      <c r="X382" s="16"/>
      <c r="Y382" s="13"/>
      <c r="Z382" s="13"/>
      <c r="AA382" s="10"/>
      <c r="AB382" s="10"/>
      <c r="AC382" s="10"/>
      <c r="AD382" s="10"/>
    </row>
    <row r="383" spans="2:30" ht="24" x14ac:dyDescent="0.55000000000000004">
      <c r="B383" s="16"/>
      <c r="C383" s="16"/>
      <c r="D383" s="16"/>
      <c r="E383" s="16"/>
      <c r="F383" s="10"/>
      <c r="G383" s="10"/>
      <c r="H383" s="16"/>
      <c r="I383" s="16"/>
      <c r="J383" s="16"/>
      <c r="K383" s="16"/>
      <c r="L383" s="10"/>
      <c r="M383" s="10"/>
      <c r="N383" s="10"/>
      <c r="O383" s="10"/>
      <c r="P383" s="16"/>
      <c r="Q383" s="13">
        <v>5</v>
      </c>
      <c r="R383" s="16" t="s">
        <v>708</v>
      </c>
      <c r="S383" s="16" t="s">
        <v>581</v>
      </c>
      <c r="T383" s="10" t="s">
        <v>709</v>
      </c>
      <c r="U383" s="10" t="s">
        <v>710</v>
      </c>
      <c r="V383" s="16" t="s">
        <v>1544</v>
      </c>
      <c r="W383" s="13"/>
      <c r="X383" s="16"/>
      <c r="Y383" s="13"/>
      <c r="Z383" s="13"/>
      <c r="AA383" s="10"/>
      <c r="AB383" s="10"/>
      <c r="AC383" s="10"/>
      <c r="AD383" s="10"/>
    </row>
    <row r="384" spans="2:30" ht="24" x14ac:dyDescent="0.55000000000000004">
      <c r="B384" s="16"/>
      <c r="C384" s="16"/>
      <c r="D384" s="16"/>
      <c r="E384" s="16"/>
      <c r="F384" s="10"/>
      <c r="G384" s="10"/>
      <c r="H384" s="16"/>
      <c r="I384" s="16"/>
      <c r="J384" s="16"/>
      <c r="K384" s="16"/>
      <c r="L384" s="10"/>
      <c r="M384" s="10"/>
      <c r="N384" s="10"/>
      <c r="O384" s="10"/>
      <c r="P384" s="16"/>
      <c r="Q384" s="13">
        <v>6</v>
      </c>
      <c r="R384" s="16" t="s">
        <v>725</v>
      </c>
      <c r="S384" s="16" t="s">
        <v>581</v>
      </c>
      <c r="T384" s="10" t="s">
        <v>726</v>
      </c>
      <c r="U384" s="10" t="s">
        <v>727</v>
      </c>
      <c r="V384" s="16" t="s">
        <v>1544</v>
      </c>
      <c r="W384" s="13"/>
      <c r="X384" s="16"/>
      <c r="Y384" s="13"/>
      <c r="Z384" s="13"/>
      <c r="AA384" s="10"/>
      <c r="AB384" s="10"/>
      <c r="AC384" s="10"/>
      <c r="AD384" s="10"/>
    </row>
    <row r="385" spans="2:30" ht="24" x14ac:dyDescent="0.55000000000000004">
      <c r="B385" s="16"/>
      <c r="C385" s="16"/>
      <c r="D385" s="16"/>
      <c r="E385" s="16"/>
      <c r="F385" s="10"/>
      <c r="G385" s="10"/>
      <c r="H385" s="16"/>
      <c r="I385" s="16"/>
      <c r="J385" s="16"/>
      <c r="K385" s="16"/>
      <c r="L385" s="10"/>
      <c r="M385" s="10"/>
      <c r="N385" s="10"/>
      <c r="O385" s="10"/>
      <c r="P385" s="16"/>
      <c r="Q385" s="13">
        <v>7</v>
      </c>
      <c r="R385" s="16" t="s">
        <v>745</v>
      </c>
      <c r="S385" s="16" t="s">
        <v>581</v>
      </c>
      <c r="T385" s="10" t="s">
        <v>746</v>
      </c>
      <c r="U385" s="10" t="s">
        <v>534</v>
      </c>
      <c r="V385" s="16" t="s">
        <v>1544</v>
      </c>
      <c r="W385" s="13"/>
      <c r="X385" s="16"/>
      <c r="Y385" s="13"/>
      <c r="Z385" s="13"/>
      <c r="AA385" s="10"/>
      <c r="AB385" s="10"/>
      <c r="AC385" s="10"/>
      <c r="AD385" s="10"/>
    </row>
    <row r="386" spans="2:30" ht="24" x14ac:dyDescent="0.55000000000000004">
      <c r="B386" s="16"/>
      <c r="C386" s="16"/>
      <c r="D386" s="16"/>
      <c r="E386" s="16"/>
      <c r="F386" s="10"/>
      <c r="G386" s="10"/>
      <c r="H386" s="16"/>
      <c r="I386" s="16"/>
      <c r="J386" s="16"/>
      <c r="K386" s="16"/>
      <c r="L386" s="10"/>
      <c r="M386" s="10"/>
      <c r="N386" s="10"/>
      <c r="O386" s="10"/>
      <c r="P386" s="16"/>
      <c r="Q386" s="13">
        <v>8</v>
      </c>
      <c r="R386" s="16" t="s">
        <v>750</v>
      </c>
      <c r="S386" s="16" t="s">
        <v>581</v>
      </c>
      <c r="T386" s="10" t="s">
        <v>751</v>
      </c>
      <c r="U386" s="10" t="s">
        <v>752</v>
      </c>
      <c r="V386" s="16" t="s">
        <v>1544</v>
      </c>
      <c r="W386" s="13"/>
      <c r="X386" s="16"/>
      <c r="Y386" s="13"/>
      <c r="Z386" s="13"/>
      <c r="AA386" s="10"/>
      <c r="AB386" s="10"/>
      <c r="AC386" s="10"/>
      <c r="AD386" s="10"/>
    </row>
    <row r="387" spans="2:30" ht="24" x14ac:dyDescent="0.55000000000000004">
      <c r="B387" s="16"/>
      <c r="C387" s="16"/>
      <c r="D387" s="16"/>
      <c r="E387" s="16"/>
      <c r="F387" s="10"/>
      <c r="G387" s="10"/>
      <c r="H387" s="16"/>
      <c r="I387" s="16"/>
      <c r="J387" s="16"/>
      <c r="K387" s="16"/>
      <c r="L387" s="10"/>
      <c r="M387" s="10"/>
      <c r="N387" s="10"/>
      <c r="O387" s="10"/>
      <c r="P387" s="16"/>
      <c r="Q387" s="13">
        <v>9</v>
      </c>
      <c r="R387" s="16" t="s">
        <v>768</v>
      </c>
      <c r="S387" s="16" t="s">
        <v>581</v>
      </c>
      <c r="T387" s="10" t="s">
        <v>2769</v>
      </c>
      <c r="U387" s="10" t="s">
        <v>769</v>
      </c>
      <c r="V387" s="16" t="s">
        <v>1544</v>
      </c>
      <c r="W387" s="13"/>
      <c r="X387" s="16"/>
      <c r="Y387" s="13"/>
      <c r="Z387" s="13"/>
      <c r="AA387" s="10"/>
      <c r="AB387" s="10"/>
      <c r="AC387" s="10"/>
      <c r="AD387" s="10"/>
    </row>
    <row r="388" spans="2:30" ht="24" x14ac:dyDescent="0.55000000000000004">
      <c r="B388" s="16"/>
      <c r="C388" s="16"/>
      <c r="D388" s="16"/>
      <c r="E388" s="16"/>
      <c r="F388" s="10"/>
      <c r="G388" s="10"/>
      <c r="H388" s="16"/>
      <c r="I388" s="16"/>
      <c r="J388" s="16"/>
      <c r="K388" s="16"/>
      <c r="L388" s="10"/>
      <c r="M388" s="10"/>
      <c r="N388" s="10"/>
      <c r="O388" s="10"/>
      <c r="P388" s="16"/>
      <c r="Q388" s="13">
        <v>10</v>
      </c>
      <c r="R388" s="16" t="s">
        <v>775</v>
      </c>
      <c r="S388" s="16" t="s">
        <v>581</v>
      </c>
      <c r="T388" s="10" t="s">
        <v>776</v>
      </c>
      <c r="U388" s="10" t="s">
        <v>309</v>
      </c>
      <c r="V388" s="16" t="s">
        <v>1544</v>
      </c>
      <c r="W388" s="13"/>
      <c r="X388" s="16"/>
      <c r="Y388" s="13"/>
      <c r="Z388" s="13"/>
      <c r="AA388" s="10"/>
      <c r="AB388" s="10"/>
      <c r="AC388" s="10"/>
      <c r="AD388" s="10"/>
    </row>
    <row r="389" spans="2:30" ht="24" x14ac:dyDescent="0.55000000000000004">
      <c r="B389" s="16"/>
      <c r="C389" s="16"/>
      <c r="D389" s="16"/>
      <c r="E389" s="16"/>
      <c r="F389" s="10"/>
      <c r="G389" s="10"/>
      <c r="H389" s="16"/>
      <c r="I389" s="16"/>
      <c r="J389" s="16"/>
      <c r="K389" s="16"/>
      <c r="L389" s="10"/>
      <c r="M389" s="10"/>
      <c r="N389" s="10"/>
      <c r="O389" s="10"/>
      <c r="P389" s="16"/>
      <c r="Q389" s="13">
        <v>11</v>
      </c>
      <c r="R389" s="16" t="s">
        <v>787</v>
      </c>
      <c r="S389" s="16" t="s">
        <v>581</v>
      </c>
      <c r="T389" s="10" t="s">
        <v>788</v>
      </c>
      <c r="U389" s="10" t="s">
        <v>513</v>
      </c>
      <c r="V389" s="16" t="s">
        <v>1544</v>
      </c>
      <c r="W389" s="13"/>
      <c r="X389" s="16"/>
      <c r="Y389" s="13"/>
      <c r="Z389" s="13"/>
      <c r="AA389" s="10"/>
      <c r="AB389" s="10"/>
      <c r="AC389" s="10"/>
      <c r="AD389" s="10"/>
    </row>
    <row r="390" spans="2:30" ht="24" x14ac:dyDescent="0.55000000000000004">
      <c r="B390" s="16"/>
      <c r="C390" s="16"/>
      <c r="D390" s="16"/>
      <c r="E390" s="16"/>
      <c r="F390" s="10"/>
      <c r="G390" s="10"/>
      <c r="H390" s="16"/>
      <c r="I390" s="16"/>
      <c r="J390" s="16"/>
      <c r="K390" s="16"/>
      <c r="L390" s="10"/>
      <c r="M390" s="10"/>
      <c r="N390" s="10"/>
      <c r="O390" s="10"/>
      <c r="P390" s="16"/>
      <c r="Q390" s="13">
        <v>12</v>
      </c>
      <c r="R390" s="16" t="s">
        <v>793</v>
      </c>
      <c r="S390" s="16" t="s">
        <v>581</v>
      </c>
      <c r="T390" s="10" t="s">
        <v>794</v>
      </c>
      <c r="U390" s="10" t="s">
        <v>795</v>
      </c>
      <c r="V390" s="16" t="s">
        <v>1544</v>
      </c>
      <c r="W390" s="13"/>
      <c r="X390" s="16"/>
      <c r="Y390" s="13"/>
      <c r="Z390" s="13"/>
      <c r="AA390" s="10"/>
      <c r="AB390" s="10"/>
      <c r="AC390" s="10"/>
      <c r="AD390" s="10"/>
    </row>
    <row r="391" spans="2:30" ht="24" x14ac:dyDescent="0.55000000000000004">
      <c r="B391" s="16"/>
      <c r="C391" s="16"/>
      <c r="D391" s="16"/>
      <c r="E391" s="16"/>
      <c r="F391" s="10"/>
      <c r="G391" s="10"/>
      <c r="H391" s="16"/>
      <c r="I391" s="16"/>
      <c r="J391" s="16"/>
      <c r="K391" s="16"/>
      <c r="L391" s="10"/>
      <c r="M391" s="10"/>
      <c r="N391" s="10"/>
      <c r="O391" s="10"/>
      <c r="P391" s="16"/>
      <c r="Q391" s="13">
        <v>13</v>
      </c>
      <c r="R391" s="16" t="s">
        <v>815</v>
      </c>
      <c r="S391" s="16" t="s">
        <v>581</v>
      </c>
      <c r="T391" s="10" t="s">
        <v>816</v>
      </c>
      <c r="U391" s="10" t="s">
        <v>817</v>
      </c>
      <c r="V391" s="16" t="s">
        <v>1544</v>
      </c>
      <c r="W391" s="13"/>
      <c r="X391" s="16"/>
      <c r="Y391" s="13"/>
      <c r="Z391" s="13"/>
      <c r="AA391" s="10"/>
      <c r="AB391" s="10"/>
      <c r="AC391" s="10"/>
      <c r="AD391" s="10"/>
    </row>
    <row r="392" spans="2:30" ht="24" x14ac:dyDescent="0.55000000000000004">
      <c r="B392" s="16"/>
      <c r="C392" s="16"/>
      <c r="D392" s="16"/>
      <c r="E392" s="16"/>
      <c r="F392" s="10"/>
      <c r="G392" s="10"/>
      <c r="H392" s="16"/>
      <c r="I392" s="16"/>
      <c r="J392" s="16"/>
      <c r="K392" s="16"/>
      <c r="L392" s="10"/>
      <c r="M392" s="10"/>
      <c r="N392" s="10"/>
      <c r="O392" s="10"/>
      <c r="P392" s="16"/>
      <c r="Q392" s="13">
        <v>14</v>
      </c>
      <c r="R392" s="16" t="s">
        <v>829</v>
      </c>
      <c r="S392" s="16" t="s">
        <v>581</v>
      </c>
      <c r="T392" s="10" t="s">
        <v>2776</v>
      </c>
      <c r="U392" s="10" t="s">
        <v>830</v>
      </c>
      <c r="V392" s="16" t="s">
        <v>1544</v>
      </c>
      <c r="W392" s="13"/>
      <c r="X392" s="16"/>
      <c r="Y392" s="13"/>
      <c r="Z392" s="13"/>
      <c r="AA392" s="10"/>
      <c r="AB392" s="10"/>
      <c r="AC392" s="10"/>
      <c r="AD392" s="10"/>
    </row>
    <row r="393" spans="2:30" ht="24" x14ac:dyDescent="0.55000000000000004">
      <c r="B393" s="16"/>
      <c r="C393" s="16"/>
      <c r="D393" s="16"/>
      <c r="E393" s="16"/>
      <c r="F393" s="10"/>
      <c r="G393" s="10"/>
      <c r="H393" s="16"/>
      <c r="I393" s="16"/>
      <c r="J393" s="16"/>
      <c r="K393" s="16"/>
      <c r="L393" s="10"/>
      <c r="M393" s="10"/>
      <c r="N393" s="10"/>
      <c r="O393" s="10"/>
      <c r="P393" s="16"/>
      <c r="Q393" s="13">
        <v>15</v>
      </c>
      <c r="R393" s="16" t="s">
        <v>839</v>
      </c>
      <c r="S393" s="16" t="s">
        <v>581</v>
      </c>
      <c r="T393" s="10" t="s">
        <v>2778</v>
      </c>
      <c r="U393" s="10" t="s">
        <v>840</v>
      </c>
      <c r="V393" s="16" t="s">
        <v>1544</v>
      </c>
      <c r="W393" s="13"/>
      <c r="X393" s="16"/>
      <c r="Y393" s="13"/>
      <c r="Z393" s="13"/>
      <c r="AA393" s="10"/>
      <c r="AB393" s="10"/>
      <c r="AC393" s="10"/>
      <c r="AD393" s="10"/>
    </row>
    <row r="394" spans="2:30" ht="24" x14ac:dyDescent="0.55000000000000004">
      <c r="B394" s="16"/>
      <c r="C394" s="16"/>
      <c r="D394" s="16"/>
      <c r="E394" s="16"/>
      <c r="F394" s="10"/>
      <c r="G394" s="10"/>
      <c r="H394" s="16"/>
      <c r="I394" s="16"/>
      <c r="J394" s="16"/>
      <c r="K394" s="16"/>
      <c r="L394" s="10"/>
      <c r="M394" s="10"/>
      <c r="N394" s="10"/>
      <c r="O394" s="10"/>
      <c r="P394" s="16"/>
      <c r="Q394" s="13">
        <v>16</v>
      </c>
      <c r="R394" s="16" t="s">
        <v>1964</v>
      </c>
      <c r="S394" s="16" t="s">
        <v>581</v>
      </c>
      <c r="T394" s="10" t="s">
        <v>2779</v>
      </c>
      <c r="U394" s="10" t="s">
        <v>1965</v>
      </c>
      <c r="V394" s="16" t="s">
        <v>1544</v>
      </c>
      <c r="W394" s="13"/>
      <c r="X394" s="16"/>
      <c r="Y394" s="13"/>
      <c r="Z394" s="13"/>
      <c r="AA394" s="10"/>
      <c r="AB394" s="10"/>
      <c r="AC394" s="10"/>
      <c r="AD394" s="10"/>
    </row>
    <row r="395" spans="2:30" ht="24" x14ac:dyDescent="0.55000000000000004">
      <c r="B395" s="16"/>
      <c r="C395" s="16"/>
      <c r="D395" s="16"/>
      <c r="E395" s="16"/>
      <c r="F395" s="10"/>
      <c r="G395" s="10"/>
      <c r="H395" s="16"/>
      <c r="I395" s="16"/>
      <c r="J395" s="16"/>
      <c r="K395" s="16"/>
      <c r="L395" s="10"/>
      <c r="M395" s="10"/>
      <c r="N395" s="10"/>
      <c r="O395" s="10"/>
      <c r="P395" s="16"/>
      <c r="Q395" s="13">
        <v>17</v>
      </c>
      <c r="R395" s="16" t="s">
        <v>2025</v>
      </c>
      <c r="S395" s="16" t="s">
        <v>581</v>
      </c>
      <c r="T395" s="10" t="s">
        <v>2276</v>
      </c>
      <c r="U395" s="10" t="s">
        <v>183</v>
      </c>
      <c r="V395" s="16" t="s">
        <v>1544</v>
      </c>
      <c r="W395" s="13"/>
      <c r="X395" s="16"/>
      <c r="Y395" s="13"/>
      <c r="Z395" s="13"/>
      <c r="AA395" s="10"/>
      <c r="AB395" s="10"/>
      <c r="AC395" s="10"/>
      <c r="AD395" s="10"/>
    </row>
    <row r="396" spans="2:30" ht="24" x14ac:dyDescent="0.55000000000000004">
      <c r="B396" s="16"/>
      <c r="C396" s="16"/>
      <c r="D396" s="16"/>
      <c r="E396" s="16"/>
      <c r="F396" s="10"/>
      <c r="G396" s="10"/>
      <c r="H396" s="16"/>
      <c r="I396" s="16"/>
      <c r="J396" s="16"/>
      <c r="K396" s="16"/>
      <c r="L396" s="10"/>
      <c r="M396" s="10"/>
      <c r="N396" s="10"/>
      <c r="O396" s="10"/>
      <c r="P396" s="16"/>
      <c r="Q396" s="13">
        <v>18</v>
      </c>
      <c r="R396" s="16" t="s">
        <v>2255</v>
      </c>
      <c r="S396" s="16" t="s">
        <v>581</v>
      </c>
      <c r="T396" s="10" t="s">
        <v>2256</v>
      </c>
      <c r="U396" s="10" t="s">
        <v>2257</v>
      </c>
      <c r="V396" s="16" t="s">
        <v>1544</v>
      </c>
      <c r="W396" s="13"/>
      <c r="X396" s="16"/>
      <c r="Y396" s="13"/>
      <c r="Z396" s="13"/>
      <c r="AA396" s="10"/>
      <c r="AB396" s="10"/>
      <c r="AC396" s="10"/>
      <c r="AD396" s="10"/>
    </row>
    <row r="397" spans="2:30" ht="24" x14ac:dyDescent="0.55000000000000004">
      <c r="B397" s="16"/>
      <c r="C397" s="16"/>
      <c r="D397" s="16"/>
      <c r="E397" s="16"/>
      <c r="F397" s="10"/>
      <c r="G397" s="10"/>
      <c r="H397" s="16"/>
      <c r="I397" s="16"/>
      <c r="J397" s="16"/>
      <c r="K397" s="16"/>
      <c r="L397" s="10"/>
      <c r="M397" s="10"/>
      <c r="N397" s="10"/>
      <c r="O397" s="10"/>
      <c r="P397" s="16"/>
      <c r="Q397" s="13">
        <v>19</v>
      </c>
      <c r="R397" s="16" t="s">
        <v>850</v>
      </c>
      <c r="S397" s="16" t="s">
        <v>581</v>
      </c>
      <c r="T397" s="10" t="s">
        <v>507</v>
      </c>
      <c r="U397" s="10" t="s">
        <v>164</v>
      </c>
      <c r="V397" s="16" t="s">
        <v>1544</v>
      </c>
      <c r="W397" s="13"/>
      <c r="X397" s="16"/>
      <c r="Y397" s="13"/>
      <c r="Z397" s="13"/>
      <c r="AA397" s="10"/>
      <c r="AB397" s="10"/>
      <c r="AC397" s="10"/>
      <c r="AD397" s="10"/>
    </row>
    <row r="398" spans="2:30" ht="24" x14ac:dyDescent="0.55000000000000004">
      <c r="B398" s="16"/>
      <c r="C398" s="16"/>
      <c r="D398" s="16"/>
      <c r="E398" s="16"/>
      <c r="F398" s="10"/>
      <c r="G398" s="10"/>
      <c r="H398" s="16"/>
      <c r="I398" s="16"/>
      <c r="J398" s="16"/>
      <c r="K398" s="16"/>
      <c r="L398" s="10"/>
      <c r="M398" s="10"/>
      <c r="N398" s="10"/>
      <c r="O398" s="10"/>
      <c r="P398" s="16"/>
      <c r="Q398" s="13">
        <v>20</v>
      </c>
      <c r="R398" s="16" t="s">
        <v>870</v>
      </c>
      <c r="S398" s="16" t="s">
        <v>581</v>
      </c>
      <c r="T398" s="10" t="s">
        <v>871</v>
      </c>
      <c r="U398" s="10" t="s">
        <v>465</v>
      </c>
      <c r="V398" s="16" t="s">
        <v>1544</v>
      </c>
      <c r="W398" s="13"/>
      <c r="X398" s="16"/>
      <c r="Y398" s="13"/>
      <c r="Z398" s="13"/>
      <c r="AA398" s="10"/>
      <c r="AB398" s="10"/>
      <c r="AC398" s="10"/>
      <c r="AD398" s="10"/>
    </row>
    <row r="399" spans="2:30" ht="24" x14ac:dyDescent="0.55000000000000004">
      <c r="B399" s="16"/>
      <c r="C399" s="16"/>
      <c r="D399" s="16"/>
      <c r="E399" s="16"/>
      <c r="F399" s="10"/>
      <c r="G399" s="10"/>
      <c r="H399" s="16"/>
      <c r="I399" s="16"/>
      <c r="J399" s="16"/>
      <c r="K399" s="16"/>
      <c r="L399" s="10"/>
      <c r="M399" s="10"/>
      <c r="N399" s="10"/>
      <c r="O399" s="10"/>
      <c r="P399" s="16"/>
      <c r="Q399" s="13">
        <v>21</v>
      </c>
      <c r="R399" s="16" t="s">
        <v>872</v>
      </c>
      <c r="S399" s="16" t="s">
        <v>581</v>
      </c>
      <c r="T399" s="10" t="s">
        <v>873</v>
      </c>
      <c r="U399" s="10" t="s">
        <v>269</v>
      </c>
      <c r="V399" s="16" t="s">
        <v>1544</v>
      </c>
      <c r="W399" s="13"/>
      <c r="X399" s="16"/>
      <c r="Y399" s="13"/>
      <c r="Z399" s="13"/>
      <c r="AA399" s="10"/>
      <c r="AB399" s="10"/>
      <c r="AC399" s="10"/>
      <c r="AD399" s="10"/>
    </row>
    <row r="400" spans="2:30" ht="24" x14ac:dyDescent="0.55000000000000004">
      <c r="B400" s="16"/>
      <c r="C400" s="16"/>
      <c r="D400" s="16"/>
      <c r="E400" s="16"/>
      <c r="F400" s="10"/>
      <c r="G400" s="10"/>
      <c r="H400" s="16"/>
      <c r="I400" s="16"/>
      <c r="J400" s="16"/>
      <c r="K400" s="16"/>
      <c r="L400" s="10"/>
      <c r="M400" s="10"/>
      <c r="N400" s="10"/>
      <c r="O400" s="10"/>
      <c r="P400" s="16"/>
      <c r="Q400" s="13">
        <v>22</v>
      </c>
      <c r="R400" s="16" t="s">
        <v>887</v>
      </c>
      <c r="S400" s="16" t="s">
        <v>581</v>
      </c>
      <c r="T400" s="10" t="s">
        <v>2128</v>
      </c>
      <c r="U400" s="10" t="s">
        <v>889</v>
      </c>
      <c r="V400" s="16" t="s">
        <v>1544</v>
      </c>
      <c r="W400" s="13"/>
      <c r="X400" s="16"/>
      <c r="Y400" s="13"/>
      <c r="Z400" s="13"/>
      <c r="AA400" s="10"/>
      <c r="AB400" s="10"/>
      <c r="AC400" s="10"/>
      <c r="AD400" s="10"/>
    </row>
    <row r="401" spans="2:30" ht="24" x14ac:dyDescent="0.55000000000000004">
      <c r="B401" s="16"/>
      <c r="C401" s="16"/>
      <c r="D401" s="16"/>
      <c r="E401" s="16"/>
      <c r="F401" s="10"/>
      <c r="G401" s="10"/>
      <c r="H401" s="16"/>
      <c r="I401" s="16"/>
      <c r="J401" s="16"/>
      <c r="K401" s="16"/>
      <c r="L401" s="10"/>
      <c r="M401" s="10"/>
      <c r="N401" s="10"/>
      <c r="O401" s="10"/>
      <c r="P401" s="16"/>
      <c r="Q401" s="13">
        <v>23</v>
      </c>
      <c r="R401" s="16" t="s">
        <v>895</v>
      </c>
      <c r="S401" s="16" t="s">
        <v>581</v>
      </c>
      <c r="T401" s="10" t="s">
        <v>896</v>
      </c>
      <c r="U401" s="10" t="s">
        <v>179</v>
      </c>
      <c r="V401" s="16" t="s">
        <v>1544</v>
      </c>
      <c r="W401" s="13"/>
      <c r="X401" s="16"/>
      <c r="Y401" s="13"/>
      <c r="Z401" s="13"/>
      <c r="AA401" s="10"/>
      <c r="AB401" s="10"/>
      <c r="AC401" s="10"/>
      <c r="AD401" s="10"/>
    </row>
    <row r="402" spans="2:30" ht="24" x14ac:dyDescent="0.55000000000000004">
      <c r="B402" s="16"/>
      <c r="C402" s="16"/>
      <c r="D402" s="16"/>
      <c r="E402" s="16"/>
      <c r="F402" s="10"/>
      <c r="G402" s="10"/>
      <c r="H402" s="16"/>
      <c r="I402" s="16"/>
      <c r="J402" s="16"/>
      <c r="K402" s="16"/>
      <c r="L402" s="10"/>
      <c r="M402" s="10"/>
      <c r="N402" s="10"/>
      <c r="O402" s="10"/>
      <c r="P402" s="16"/>
      <c r="Q402" s="13">
        <v>24</v>
      </c>
      <c r="R402" s="16" t="s">
        <v>915</v>
      </c>
      <c r="S402" s="16" t="s">
        <v>581</v>
      </c>
      <c r="T402" s="10" t="s">
        <v>916</v>
      </c>
      <c r="U402" s="10" t="s">
        <v>348</v>
      </c>
      <c r="V402" s="16" t="s">
        <v>1544</v>
      </c>
      <c r="W402" s="13"/>
      <c r="X402" s="16"/>
      <c r="Y402" s="13"/>
      <c r="Z402" s="13"/>
      <c r="AA402" s="10"/>
      <c r="AB402" s="10"/>
      <c r="AC402" s="10"/>
      <c r="AD402" s="10"/>
    </row>
    <row r="403" spans="2:30" ht="24" x14ac:dyDescent="0.55000000000000004">
      <c r="B403" s="16"/>
      <c r="C403" s="16"/>
      <c r="D403" s="16"/>
      <c r="E403" s="16"/>
      <c r="F403" s="10"/>
      <c r="G403" s="10"/>
      <c r="H403" s="16"/>
      <c r="I403" s="16"/>
      <c r="J403" s="16"/>
      <c r="K403" s="16"/>
      <c r="L403" s="10"/>
      <c r="M403" s="10"/>
      <c r="N403" s="10"/>
      <c r="O403" s="10"/>
      <c r="P403" s="16"/>
      <c r="Q403" s="13">
        <v>25</v>
      </c>
      <c r="R403" s="16" t="s">
        <v>922</v>
      </c>
      <c r="S403" s="16" t="s">
        <v>581</v>
      </c>
      <c r="T403" s="10" t="s">
        <v>923</v>
      </c>
      <c r="U403" s="10" t="s">
        <v>565</v>
      </c>
      <c r="V403" s="16" t="s">
        <v>1544</v>
      </c>
      <c r="W403" s="13"/>
      <c r="X403" s="16"/>
      <c r="Y403" s="13"/>
      <c r="Z403" s="13"/>
      <c r="AA403" s="10"/>
      <c r="AB403" s="10"/>
      <c r="AC403" s="10"/>
      <c r="AD403" s="10"/>
    </row>
    <row r="404" spans="2:30" ht="24" x14ac:dyDescent="0.55000000000000004">
      <c r="B404" s="16"/>
      <c r="C404" s="16"/>
      <c r="D404" s="16"/>
      <c r="E404" s="16"/>
      <c r="F404" s="10"/>
      <c r="G404" s="10"/>
      <c r="H404" s="16"/>
      <c r="I404" s="16"/>
      <c r="J404" s="16"/>
      <c r="K404" s="16"/>
      <c r="L404" s="10"/>
      <c r="M404" s="10"/>
      <c r="N404" s="10"/>
      <c r="O404" s="10"/>
      <c r="P404" s="16"/>
      <c r="Q404" s="13">
        <v>26</v>
      </c>
      <c r="R404" s="16" t="s">
        <v>938</v>
      </c>
      <c r="S404" s="16" t="s">
        <v>581</v>
      </c>
      <c r="T404" s="10" t="s">
        <v>939</v>
      </c>
      <c r="U404" s="10" t="s">
        <v>940</v>
      </c>
      <c r="V404" s="16" t="s">
        <v>1544</v>
      </c>
      <c r="W404" s="13"/>
      <c r="X404" s="16"/>
      <c r="Y404" s="13"/>
      <c r="Z404" s="13"/>
      <c r="AA404" s="10"/>
      <c r="AB404" s="10"/>
      <c r="AC404" s="10"/>
      <c r="AD404" s="10"/>
    </row>
    <row r="405" spans="2:30" ht="24" x14ac:dyDescent="0.55000000000000004">
      <c r="B405" s="16"/>
      <c r="C405" s="16"/>
      <c r="D405" s="16"/>
      <c r="E405" s="16"/>
      <c r="F405" s="10"/>
      <c r="G405" s="10"/>
      <c r="H405" s="16"/>
      <c r="I405" s="16"/>
      <c r="J405" s="16"/>
      <c r="K405" s="16"/>
      <c r="L405" s="10"/>
      <c r="M405" s="10"/>
      <c r="N405" s="10"/>
      <c r="O405" s="10"/>
      <c r="P405" s="16"/>
      <c r="Q405" s="13">
        <v>27</v>
      </c>
      <c r="R405" s="16" t="s">
        <v>946</v>
      </c>
      <c r="S405" s="16" t="s">
        <v>581</v>
      </c>
      <c r="T405" s="10" t="s">
        <v>2798</v>
      </c>
      <c r="U405" s="10" t="s">
        <v>347</v>
      </c>
      <c r="V405" s="16" t="s">
        <v>1544</v>
      </c>
      <c r="W405" s="13"/>
      <c r="X405" s="16"/>
      <c r="Y405" s="13"/>
      <c r="Z405" s="13"/>
      <c r="AA405" s="10"/>
      <c r="AB405" s="10"/>
      <c r="AC405" s="10"/>
      <c r="AD405" s="10"/>
    </row>
    <row r="406" spans="2:30" ht="24" x14ac:dyDescent="0.55000000000000004">
      <c r="B406" s="16"/>
      <c r="C406" s="16"/>
      <c r="D406" s="16"/>
      <c r="E406" s="16"/>
      <c r="F406" s="10"/>
      <c r="G406" s="10"/>
      <c r="H406" s="16"/>
      <c r="I406" s="16"/>
      <c r="J406" s="16"/>
      <c r="K406" s="16"/>
      <c r="L406" s="10"/>
      <c r="M406" s="10"/>
      <c r="N406" s="10"/>
      <c r="O406" s="10"/>
      <c r="P406" s="16"/>
      <c r="Q406" s="13">
        <v>28</v>
      </c>
      <c r="R406" s="16" t="s">
        <v>965</v>
      </c>
      <c r="S406" s="16" t="s">
        <v>581</v>
      </c>
      <c r="T406" s="10" t="s">
        <v>966</v>
      </c>
      <c r="U406" s="10" t="s">
        <v>530</v>
      </c>
      <c r="V406" s="16" t="s">
        <v>1544</v>
      </c>
      <c r="W406" s="13"/>
      <c r="X406" s="16"/>
      <c r="Y406" s="13"/>
      <c r="Z406" s="13"/>
      <c r="AA406" s="10"/>
      <c r="AB406" s="10"/>
      <c r="AC406" s="10"/>
      <c r="AD406" s="10"/>
    </row>
    <row r="407" spans="2:30" ht="24" x14ac:dyDescent="0.55000000000000004">
      <c r="B407" s="16"/>
      <c r="C407" s="16"/>
      <c r="D407" s="16"/>
      <c r="E407" s="16"/>
      <c r="F407" s="10"/>
      <c r="G407" s="10"/>
      <c r="H407" s="16"/>
      <c r="I407" s="16"/>
      <c r="J407" s="16"/>
      <c r="K407" s="16"/>
      <c r="L407" s="10"/>
      <c r="M407" s="10"/>
      <c r="N407" s="10"/>
      <c r="O407" s="10"/>
      <c r="P407" s="16"/>
      <c r="Q407" s="13">
        <v>29</v>
      </c>
      <c r="R407" s="16" t="s">
        <v>972</v>
      </c>
      <c r="S407" s="16" t="s">
        <v>581</v>
      </c>
      <c r="T407" s="10" t="s">
        <v>2803</v>
      </c>
      <c r="U407" s="10" t="s">
        <v>179</v>
      </c>
      <c r="V407" s="16" t="s">
        <v>1544</v>
      </c>
      <c r="W407" s="13"/>
      <c r="X407" s="16"/>
      <c r="Y407" s="13"/>
      <c r="Z407" s="13"/>
      <c r="AA407" s="10"/>
      <c r="AB407" s="10"/>
      <c r="AC407" s="10"/>
      <c r="AD407" s="10"/>
    </row>
    <row r="408" spans="2:30" ht="24" x14ac:dyDescent="0.55000000000000004">
      <c r="B408" s="16"/>
      <c r="C408" s="16"/>
      <c r="D408" s="16"/>
      <c r="E408" s="16"/>
      <c r="F408" s="10"/>
      <c r="G408" s="10"/>
      <c r="H408" s="16"/>
      <c r="I408" s="16"/>
      <c r="J408" s="16"/>
      <c r="K408" s="16"/>
      <c r="L408" s="10"/>
      <c r="M408" s="10"/>
      <c r="N408" s="10"/>
      <c r="O408" s="10"/>
      <c r="P408" s="16"/>
      <c r="Q408" s="13">
        <v>30</v>
      </c>
      <c r="R408" s="16" t="s">
        <v>985</v>
      </c>
      <c r="S408" s="16" t="s">
        <v>581</v>
      </c>
      <c r="T408" s="10" t="s">
        <v>986</v>
      </c>
      <c r="U408" s="10" t="s">
        <v>987</v>
      </c>
      <c r="V408" s="16" t="s">
        <v>1544</v>
      </c>
      <c r="W408" s="13"/>
      <c r="X408" s="16"/>
      <c r="Y408" s="13"/>
      <c r="Z408" s="13"/>
      <c r="AA408" s="10"/>
      <c r="AB408" s="10"/>
      <c r="AC408" s="10"/>
      <c r="AD408" s="10"/>
    </row>
    <row r="409" spans="2:30" ht="24" x14ac:dyDescent="0.55000000000000004">
      <c r="B409" s="16"/>
      <c r="C409" s="16"/>
      <c r="D409" s="16"/>
      <c r="E409" s="16"/>
      <c r="F409" s="10"/>
      <c r="G409" s="10"/>
      <c r="H409" s="16"/>
      <c r="I409" s="16"/>
      <c r="J409" s="16"/>
      <c r="K409" s="16"/>
      <c r="L409" s="10"/>
      <c r="M409" s="10"/>
      <c r="N409" s="10"/>
      <c r="O409" s="10"/>
      <c r="P409" s="16"/>
      <c r="Q409" s="13">
        <v>31</v>
      </c>
      <c r="R409" s="16" t="s">
        <v>990</v>
      </c>
      <c r="S409" s="16" t="s">
        <v>581</v>
      </c>
      <c r="T409" s="10" t="s">
        <v>991</v>
      </c>
      <c r="U409" s="10" t="s">
        <v>992</v>
      </c>
      <c r="V409" s="16" t="s">
        <v>1544</v>
      </c>
      <c r="W409" s="13"/>
      <c r="X409" s="16"/>
      <c r="Y409" s="13"/>
      <c r="Z409" s="13"/>
      <c r="AA409" s="10"/>
      <c r="AB409" s="10"/>
      <c r="AC409" s="10"/>
      <c r="AD409" s="10"/>
    </row>
    <row r="410" spans="2:30" ht="24" x14ac:dyDescent="0.55000000000000004">
      <c r="B410" s="16"/>
      <c r="C410" s="16"/>
      <c r="D410" s="16"/>
      <c r="E410" s="16"/>
      <c r="F410" s="10"/>
      <c r="G410" s="10"/>
      <c r="H410" s="16"/>
      <c r="I410" s="16"/>
      <c r="J410" s="16"/>
      <c r="K410" s="16"/>
      <c r="L410" s="10"/>
      <c r="M410" s="10"/>
      <c r="N410" s="10"/>
      <c r="O410" s="10"/>
      <c r="P410" s="16"/>
      <c r="Q410" s="13">
        <v>32</v>
      </c>
      <c r="R410" s="16" t="s">
        <v>1010</v>
      </c>
      <c r="S410" s="16" t="s">
        <v>581</v>
      </c>
      <c r="T410" s="10" t="s">
        <v>2807</v>
      </c>
      <c r="U410" s="10" t="s">
        <v>1011</v>
      </c>
      <c r="V410" s="16" t="s">
        <v>1544</v>
      </c>
      <c r="W410" s="13"/>
      <c r="X410" s="16"/>
      <c r="Y410" s="13"/>
      <c r="Z410" s="13"/>
      <c r="AA410" s="10"/>
      <c r="AB410" s="10"/>
      <c r="AC410" s="10"/>
      <c r="AD410" s="10"/>
    </row>
    <row r="411" spans="2:30" ht="24" x14ac:dyDescent="0.55000000000000004">
      <c r="B411" s="16"/>
      <c r="C411" s="16"/>
      <c r="D411" s="16"/>
      <c r="E411" s="16"/>
      <c r="F411" s="10"/>
      <c r="G411" s="10"/>
      <c r="H411" s="16"/>
      <c r="I411" s="16"/>
      <c r="J411" s="16"/>
      <c r="K411" s="16"/>
      <c r="L411" s="10"/>
      <c r="M411" s="10"/>
      <c r="N411" s="10"/>
      <c r="O411" s="10"/>
      <c r="P411" s="16"/>
      <c r="Q411" s="13">
        <v>33</v>
      </c>
      <c r="R411" s="16" t="s">
        <v>1016</v>
      </c>
      <c r="S411" s="16" t="s">
        <v>581</v>
      </c>
      <c r="T411" s="10" t="s">
        <v>1017</v>
      </c>
      <c r="U411" s="10" t="s">
        <v>1018</v>
      </c>
      <c r="V411" s="16" t="s">
        <v>1544</v>
      </c>
      <c r="W411" s="13"/>
      <c r="X411" s="16"/>
      <c r="Y411" s="13"/>
      <c r="Z411" s="13"/>
      <c r="AA411" s="10"/>
      <c r="AB411" s="10"/>
      <c r="AC411" s="10"/>
      <c r="AD411" s="10"/>
    </row>
    <row r="412" spans="2:30" ht="24" x14ac:dyDescent="0.55000000000000004">
      <c r="B412" s="16"/>
      <c r="C412" s="16"/>
      <c r="D412" s="16"/>
      <c r="E412" s="16"/>
      <c r="F412" s="10"/>
      <c r="G412" s="10"/>
      <c r="H412" s="16"/>
      <c r="I412" s="16"/>
      <c r="J412" s="16"/>
      <c r="K412" s="16"/>
      <c r="L412" s="10"/>
      <c r="M412" s="10"/>
      <c r="N412" s="10"/>
      <c r="O412" s="10"/>
      <c r="P412" s="16"/>
      <c r="Q412" s="13">
        <v>34</v>
      </c>
      <c r="R412" s="16" t="s">
        <v>1034</v>
      </c>
      <c r="S412" s="16" t="s">
        <v>581</v>
      </c>
      <c r="T412" s="10" t="s">
        <v>1383</v>
      </c>
      <c r="U412" s="10" t="s">
        <v>1035</v>
      </c>
      <c r="V412" s="16" t="s">
        <v>1544</v>
      </c>
      <c r="W412" s="13"/>
      <c r="X412" s="16"/>
      <c r="Y412" s="13"/>
      <c r="Z412" s="13"/>
      <c r="AA412" s="10"/>
      <c r="AB412" s="10"/>
      <c r="AC412" s="10"/>
      <c r="AD412" s="10"/>
    </row>
    <row r="413" spans="2:30" ht="24" x14ac:dyDescent="0.55000000000000004">
      <c r="B413" s="16"/>
      <c r="C413" s="16"/>
      <c r="D413" s="16"/>
      <c r="E413" s="16"/>
      <c r="F413" s="10"/>
      <c r="G413" s="10"/>
      <c r="H413" s="16"/>
      <c r="I413" s="16"/>
      <c r="J413" s="16"/>
      <c r="K413" s="16"/>
      <c r="L413" s="10"/>
      <c r="M413" s="10"/>
      <c r="N413" s="10"/>
      <c r="O413" s="10"/>
      <c r="P413" s="16"/>
      <c r="Q413" s="13">
        <v>35</v>
      </c>
      <c r="R413" s="16" t="s">
        <v>1037</v>
      </c>
      <c r="S413" s="16" t="s">
        <v>581</v>
      </c>
      <c r="T413" s="10" t="s">
        <v>3003</v>
      </c>
      <c r="U413" s="10" t="s">
        <v>1038</v>
      </c>
      <c r="V413" s="16" t="s">
        <v>1544</v>
      </c>
      <c r="W413" s="13"/>
      <c r="X413" s="16"/>
      <c r="Y413" s="13"/>
      <c r="Z413" s="13"/>
      <c r="AA413" s="10"/>
      <c r="AB413" s="10"/>
      <c r="AC413" s="10"/>
      <c r="AD413" s="10"/>
    </row>
    <row r="414" spans="2:30" ht="24" x14ac:dyDescent="0.55000000000000004">
      <c r="B414" s="16"/>
      <c r="C414" s="16"/>
      <c r="D414" s="16"/>
      <c r="E414" s="16"/>
      <c r="F414" s="10"/>
      <c r="G414" s="10"/>
      <c r="H414" s="16"/>
      <c r="I414" s="16"/>
      <c r="J414" s="16"/>
      <c r="K414" s="16"/>
      <c r="L414" s="10"/>
      <c r="M414" s="10"/>
      <c r="N414" s="10"/>
      <c r="O414" s="10"/>
      <c r="P414" s="16"/>
      <c r="Q414" s="13">
        <v>36</v>
      </c>
      <c r="R414" s="16" t="s">
        <v>1049</v>
      </c>
      <c r="S414" s="16" t="s">
        <v>581</v>
      </c>
      <c r="T414" s="10" t="s">
        <v>1050</v>
      </c>
      <c r="U414" s="10" t="s">
        <v>496</v>
      </c>
      <c r="V414" s="16" t="s">
        <v>1544</v>
      </c>
      <c r="W414" s="13"/>
      <c r="X414" s="16"/>
      <c r="Y414" s="13"/>
      <c r="Z414" s="13"/>
      <c r="AA414" s="10"/>
      <c r="AB414" s="10"/>
      <c r="AC414" s="10"/>
      <c r="AD414" s="10"/>
    </row>
    <row r="415" spans="2:30" ht="24" x14ac:dyDescent="0.55000000000000004">
      <c r="B415" s="16"/>
      <c r="C415" s="16"/>
      <c r="D415" s="16"/>
      <c r="E415" s="16"/>
      <c r="F415" s="10"/>
      <c r="G415" s="10"/>
      <c r="H415" s="16"/>
      <c r="I415" s="16"/>
      <c r="J415" s="16"/>
      <c r="K415" s="16"/>
      <c r="L415" s="10"/>
      <c r="M415" s="10"/>
      <c r="N415" s="10"/>
      <c r="O415" s="10"/>
      <c r="P415" s="16"/>
      <c r="Q415" s="13">
        <v>37</v>
      </c>
      <c r="R415" s="16" t="s">
        <v>1062</v>
      </c>
      <c r="S415" s="16" t="s">
        <v>581</v>
      </c>
      <c r="T415" s="10" t="s">
        <v>2812</v>
      </c>
      <c r="U415" s="10" t="s">
        <v>563</v>
      </c>
      <c r="V415" s="16" t="s">
        <v>1544</v>
      </c>
      <c r="W415" s="13"/>
      <c r="X415" s="16"/>
      <c r="Y415" s="13"/>
      <c r="Z415" s="13"/>
      <c r="AA415" s="10"/>
      <c r="AB415" s="10"/>
      <c r="AC415" s="10"/>
      <c r="AD415" s="10"/>
    </row>
    <row r="416" spans="2:30" ht="24" x14ac:dyDescent="0.55000000000000004">
      <c r="B416" s="16"/>
      <c r="C416" s="16"/>
      <c r="D416" s="16"/>
      <c r="E416" s="16"/>
      <c r="F416" s="10"/>
      <c r="G416" s="10"/>
      <c r="H416" s="16"/>
      <c r="I416" s="16"/>
      <c r="J416" s="16"/>
      <c r="K416" s="16"/>
      <c r="L416" s="10"/>
      <c r="M416" s="10"/>
      <c r="N416" s="10"/>
      <c r="O416" s="10"/>
      <c r="P416" s="16"/>
      <c r="Q416" s="13">
        <v>38</v>
      </c>
      <c r="R416" s="16" t="s">
        <v>1070</v>
      </c>
      <c r="S416" s="16" t="s">
        <v>581</v>
      </c>
      <c r="T416" s="10" t="s">
        <v>1071</v>
      </c>
      <c r="U416" s="10" t="s">
        <v>1072</v>
      </c>
      <c r="V416" s="16" t="s">
        <v>1544</v>
      </c>
      <c r="W416" s="13"/>
      <c r="X416" s="16"/>
      <c r="Y416" s="13"/>
      <c r="Z416" s="13"/>
      <c r="AA416" s="10"/>
      <c r="AB416" s="10"/>
      <c r="AC416" s="10"/>
      <c r="AD416" s="10"/>
    </row>
    <row r="417" spans="2:30" ht="24" x14ac:dyDescent="0.55000000000000004">
      <c r="B417" s="16"/>
      <c r="C417" s="16"/>
      <c r="D417" s="16"/>
      <c r="E417" s="16"/>
      <c r="F417" s="10"/>
      <c r="G417" s="10"/>
      <c r="H417" s="16"/>
      <c r="I417" s="16"/>
      <c r="J417" s="16"/>
      <c r="K417" s="16"/>
      <c r="L417" s="10"/>
      <c r="M417" s="10"/>
      <c r="N417" s="10"/>
      <c r="O417" s="10"/>
      <c r="P417" s="16"/>
      <c r="Q417" s="13">
        <v>39</v>
      </c>
      <c r="R417" s="16" t="s">
        <v>1992</v>
      </c>
      <c r="S417" s="16" t="s">
        <v>581</v>
      </c>
      <c r="T417" s="10" t="s">
        <v>1993</v>
      </c>
      <c r="U417" s="10" t="s">
        <v>1994</v>
      </c>
      <c r="V417" s="16" t="s">
        <v>1544</v>
      </c>
      <c r="W417" s="13"/>
      <c r="X417" s="16"/>
      <c r="Y417" s="13"/>
      <c r="Z417" s="13"/>
      <c r="AA417" s="10"/>
      <c r="AB417" s="10"/>
      <c r="AC417" s="10"/>
      <c r="AD417" s="10"/>
    </row>
    <row r="418" spans="2:30" ht="24" x14ac:dyDescent="0.55000000000000004">
      <c r="B418" s="16"/>
      <c r="C418" s="16"/>
      <c r="D418" s="16"/>
      <c r="E418" s="16"/>
      <c r="F418" s="10"/>
      <c r="G418" s="10"/>
      <c r="H418" s="16"/>
      <c r="I418" s="16"/>
      <c r="J418" s="16"/>
      <c r="K418" s="16"/>
      <c r="L418" s="10"/>
      <c r="M418" s="10"/>
      <c r="N418" s="10"/>
      <c r="O418" s="10"/>
      <c r="P418" s="16"/>
      <c r="Q418" s="13">
        <v>1</v>
      </c>
      <c r="R418" s="16" t="s">
        <v>656</v>
      </c>
      <c r="S418" s="16" t="s">
        <v>582</v>
      </c>
      <c r="T418" s="10" t="s">
        <v>2763</v>
      </c>
      <c r="U418" s="10" t="s">
        <v>657</v>
      </c>
      <c r="V418" s="16" t="s">
        <v>1544</v>
      </c>
      <c r="W418" s="13"/>
      <c r="X418" s="16"/>
      <c r="Y418" s="13"/>
      <c r="Z418" s="13"/>
      <c r="AA418" s="10"/>
      <c r="AB418" s="10"/>
      <c r="AC418" s="10"/>
      <c r="AD418" s="10"/>
    </row>
    <row r="419" spans="2:30" ht="24" x14ac:dyDescent="0.55000000000000004">
      <c r="B419" s="16"/>
      <c r="C419" s="16"/>
      <c r="D419" s="16"/>
      <c r="E419" s="16"/>
      <c r="F419" s="10"/>
      <c r="G419" s="10"/>
      <c r="H419" s="16"/>
      <c r="I419" s="16"/>
      <c r="J419" s="16"/>
      <c r="K419" s="16"/>
      <c r="L419" s="10"/>
      <c r="M419" s="10"/>
      <c r="N419" s="10"/>
      <c r="O419" s="10"/>
      <c r="P419" s="16"/>
      <c r="Q419" s="13">
        <v>2</v>
      </c>
      <c r="R419" s="16" t="s">
        <v>672</v>
      </c>
      <c r="S419" s="16" t="s">
        <v>582</v>
      </c>
      <c r="T419" s="10" t="s">
        <v>673</v>
      </c>
      <c r="U419" s="10" t="s">
        <v>674</v>
      </c>
      <c r="V419" s="16" t="s">
        <v>1544</v>
      </c>
      <c r="W419" s="13"/>
      <c r="X419" s="16"/>
      <c r="Y419" s="13"/>
      <c r="Z419" s="13"/>
      <c r="AA419" s="10"/>
      <c r="AB419" s="10"/>
      <c r="AC419" s="10"/>
      <c r="AD419" s="10"/>
    </row>
    <row r="420" spans="2:30" ht="24" x14ac:dyDescent="0.55000000000000004">
      <c r="B420" s="16"/>
      <c r="C420" s="16"/>
      <c r="D420" s="16"/>
      <c r="E420" s="16"/>
      <c r="F420" s="10"/>
      <c r="G420" s="10"/>
      <c r="H420" s="16"/>
      <c r="I420" s="16"/>
      <c r="J420" s="16"/>
      <c r="K420" s="16"/>
      <c r="L420" s="10"/>
      <c r="M420" s="10"/>
      <c r="N420" s="10"/>
      <c r="O420" s="10"/>
      <c r="P420" s="16"/>
      <c r="Q420" s="13">
        <v>3</v>
      </c>
      <c r="R420" s="16" t="s">
        <v>686</v>
      </c>
      <c r="S420" s="16" t="s">
        <v>582</v>
      </c>
      <c r="T420" s="10" t="s">
        <v>687</v>
      </c>
      <c r="U420" s="10" t="s">
        <v>688</v>
      </c>
      <c r="V420" s="16" t="s">
        <v>1544</v>
      </c>
      <c r="W420" s="13"/>
      <c r="X420" s="16"/>
      <c r="Y420" s="13"/>
      <c r="Z420" s="13"/>
      <c r="AA420" s="10"/>
      <c r="AB420" s="10"/>
      <c r="AC420" s="10"/>
      <c r="AD420" s="10"/>
    </row>
    <row r="421" spans="2:30" ht="24" x14ac:dyDescent="0.55000000000000004">
      <c r="B421" s="16"/>
      <c r="C421" s="16"/>
      <c r="D421" s="16"/>
      <c r="E421" s="16"/>
      <c r="F421" s="10"/>
      <c r="G421" s="10"/>
      <c r="H421" s="16"/>
      <c r="I421" s="16"/>
      <c r="J421" s="16"/>
      <c r="K421" s="16"/>
      <c r="L421" s="10"/>
      <c r="M421" s="10"/>
      <c r="N421" s="10"/>
      <c r="O421" s="10"/>
      <c r="P421" s="16"/>
      <c r="Q421" s="13">
        <v>4</v>
      </c>
      <c r="R421" s="16" t="s">
        <v>711</v>
      </c>
      <c r="S421" s="16" t="s">
        <v>582</v>
      </c>
      <c r="T421" s="10" t="s">
        <v>712</v>
      </c>
      <c r="U421" s="10" t="s">
        <v>285</v>
      </c>
      <c r="V421" s="16" t="s">
        <v>1544</v>
      </c>
      <c r="W421" s="13"/>
      <c r="X421" s="16"/>
      <c r="Y421" s="13"/>
      <c r="Z421" s="13"/>
      <c r="AA421" s="10"/>
      <c r="AB421" s="10"/>
      <c r="AC421" s="10"/>
      <c r="AD421" s="10"/>
    </row>
    <row r="422" spans="2:30" ht="24" x14ac:dyDescent="0.55000000000000004">
      <c r="B422" s="16"/>
      <c r="C422" s="16"/>
      <c r="D422" s="16"/>
      <c r="E422" s="16"/>
      <c r="F422" s="10"/>
      <c r="G422" s="10"/>
      <c r="H422" s="16"/>
      <c r="I422" s="16"/>
      <c r="J422" s="16"/>
      <c r="K422" s="16"/>
      <c r="L422" s="10"/>
      <c r="M422" s="10"/>
      <c r="N422" s="10"/>
      <c r="O422" s="10"/>
      <c r="P422" s="16"/>
      <c r="Q422" s="13">
        <v>5</v>
      </c>
      <c r="R422" s="16" t="s">
        <v>722</v>
      </c>
      <c r="S422" s="16" t="s">
        <v>582</v>
      </c>
      <c r="T422" s="10" t="s">
        <v>723</v>
      </c>
      <c r="U422" s="10" t="s">
        <v>724</v>
      </c>
      <c r="V422" s="16" t="s">
        <v>1544</v>
      </c>
      <c r="W422" s="13"/>
      <c r="X422" s="16"/>
      <c r="Y422" s="13"/>
      <c r="Z422" s="13"/>
      <c r="AA422" s="10"/>
      <c r="AB422" s="10"/>
      <c r="AC422" s="10"/>
      <c r="AD422" s="10"/>
    </row>
    <row r="423" spans="2:30" ht="24" x14ac:dyDescent="0.55000000000000004">
      <c r="B423" s="16"/>
      <c r="C423" s="16"/>
      <c r="D423" s="16"/>
      <c r="E423" s="16"/>
      <c r="F423" s="10"/>
      <c r="G423" s="10"/>
      <c r="H423" s="16"/>
      <c r="I423" s="16"/>
      <c r="J423" s="16"/>
      <c r="K423" s="16"/>
      <c r="L423" s="10"/>
      <c r="M423" s="10"/>
      <c r="N423" s="10"/>
      <c r="O423" s="10"/>
      <c r="P423" s="16"/>
      <c r="Q423" s="13">
        <v>6</v>
      </c>
      <c r="R423" s="16" t="s">
        <v>733</v>
      </c>
      <c r="S423" s="16" t="s">
        <v>582</v>
      </c>
      <c r="T423" s="10" t="s">
        <v>2766</v>
      </c>
      <c r="U423" s="10" t="s">
        <v>734</v>
      </c>
      <c r="V423" s="16" t="s">
        <v>1544</v>
      </c>
      <c r="W423" s="13"/>
      <c r="X423" s="16"/>
      <c r="Y423" s="13"/>
      <c r="Z423" s="13"/>
      <c r="AA423" s="10"/>
      <c r="AB423" s="10"/>
      <c r="AC423" s="10"/>
      <c r="AD423" s="10"/>
    </row>
    <row r="424" spans="2:30" ht="24" x14ac:dyDescent="0.55000000000000004">
      <c r="B424" s="16"/>
      <c r="C424" s="16"/>
      <c r="D424" s="16"/>
      <c r="E424" s="16"/>
      <c r="F424" s="10"/>
      <c r="G424" s="10"/>
      <c r="H424" s="16"/>
      <c r="I424" s="16"/>
      <c r="J424" s="16"/>
      <c r="K424" s="16"/>
      <c r="L424" s="10"/>
      <c r="M424" s="10"/>
      <c r="N424" s="10"/>
      <c r="O424" s="10"/>
      <c r="P424" s="16"/>
      <c r="Q424" s="13">
        <v>7</v>
      </c>
      <c r="R424" s="16" t="s">
        <v>753</v>
      </c>
      <c r="S424" s="16" t="s">
        <v>582</v>
      </c>
      <c r="T424" s="10" t="s">
        <v>485</v>
      </c>
      <c r="U424" s="10" t="s">
        <v>754</v>
      </c>
      <c r="V424" s="16" t="s">
        <v>1544</v>
      </c>
      <c r="W424" s="13"/>
      <c r="X424" s="16"/>
      <c r="Y424" s="13"/>
      <c r="Z424" s="13"/>
      <c r="AA424" s="10"/>
      <c r="AB424" s="10"/>
      <c r="AC424" s="10"/>
      <c r="AD424" s="10"/>
    </row>
    <row r="425" spans="2:30" ht="24" x14ac:dyDescent="0.55000000000000004">
      <c r="B425" s="16"/>
      <c r="C425" s="16"/>
      <c r="D425" s="16"/>
      <c r="E425" s="16"/>
      <c r="F425" s="10"/>
      <c r="G425" s="10"/>
      <c r="H425" s="16"/>
      <c r="I425" s="16"/>
      <c r="J425" s="16"/>
      <c r="K425" s="16"/>
      <c r="L425" s="10"/>
      <c r="M425" s="10"/>
      <c r="N425" s="10"/>
      <c r="O425" s="10"/>
      <c r="P425" s="16"/>
      <c r="Q425" s="13">
        <v>8</v>
      </c>
      <c r="R425" s="16" t="s">
        <v>766</v>
      </c>
      <c r="S425" s="16" t="s">
        <v>582</v>
      </c>
      <c r="T425" s="10" t="s">
        <v>2087</v>
      </c>
      <c r="U425" s="10" t="s">
        <v>767</v>
      </c>
      <c r="V425" s="16" t="s">
        <v>1544</v>
      </c>
      <c r="W425" s="13"/>
      <c r="X425" s="16"/>
      <c r="Y425" s="13"/>
      <c r="Z425" s="13"/>
      <c r="AA425" s="10"/>
      <c r="AB425" s="10"/>
      <c r="AC425" s="10"/>
      <c r="AD425" s="10"/>
    </row>
    <row r="426" spans="2:30" ht="24" x14ac:dyDescent="0.55000000000000004">
      <c r="B426" s="16"/>
      <c r="C426" s="16"/>
      <c r="D426" s="16"/>
      <c r="E426" s="16"/>
      <c r="F426" s="10"/>
      <c r="G426" s="10"/>
      <c r="H426" s="16"/>
      <c r="I426" s="16"/>
      <c r="J426" s="16"/>
      <c r="K426" s="16"/>
      <c r="L426" s="10"/>
      <c r="M426" s="10"/>
      <c r="N426" s="10"/>
      <c r="O426" s="10"/>
      <c r="P426" s="16"/>
      <c r="Q426" s="13">
        <v>9</v>
      </c>
      <c r="R426" s="16" t="s">
        <v>777</v>
      </c>
      <c r="S426" s="16" t="s">
        <v>582</v>
      </c>
      <c r="T426" s="10" t="s">
        <v>3004</v>
      </c>
      <c r="U426" s="10" t="s">
        <v>778</v>
      </c>
      <c r="V426" s="16" t="s">
        <v>1544</v>
      </c>
      <c r="W426" s="13"/>
      <c r="X426" s="16"/>
      <c r="Y426" s="13"/>
      <c r="Z426" s="13"/>
      <c r="AA426" s="10"/>
      <c r="AB426" s="10"/>
      <c r="AC426" s="10"/>
      <c r="AD426" s="10"/>
    </row>
    <row r="427" spans="2:30" ht="24" x14ac:dyDescent="0.55000000000000004">
      <c r="B427" s="16"/>
      <c r="C427" s="16"/>
      <c r="D427" s="16"/>
      <c r="E427" s="16"/>
      <c r="F427" s="10"/>
      <c r="G427" s="10"/>
      <c r="H427" s="16"/>
      <c r="I427" s="16"/>
      <c r="J427" s="16"/>
      <c r="K427" s="16"/>
      <c r="L427" s="10"/>
      <c r="M427" s="10"/>
      <c r="N427" s="10"/>
      <c r="O427" s="10"/>
      <c r="P427" s="16"/>
      <c r="Q427" s="13">
        <v>10</v>
      </c>
      <c r="R427" s="16" t="s">
        <v>808</v>
      </c>
      <c r="S427" s="16" t="s">
        <v>582</v>
      </c>
      <c r="T427" s="10" t="s">
        <v>2771</v>
      </c>
      <c r="U427" s="10" t="s">
        <v>527</v>
      </c>
      <c r="V427" s="16" t="s">
        <v>1544</v>
      </c>
      <c r="W427" s="13"/>
      <c r="X427" s="16"/>
      <c r="Y427" s="13"/>
      <c r="Z427" s="13"/>
      <c r="AA427" s="10"/>
      <c r="AB427" s="10"/>
      <c r="AC427" s="10"/>
      <c r="AD427" s="10"/>
    </row>
    <row r="428" spans="2:30" ht="24" x14ac:dyDescent="0.55000000000000004">
      <c r="B428" s="16"/>
      <c r="C428" s="16"/>
      <c r="D428" s="16"/>
      <c r="E428" s="16"/>
      <c r="F428" s="10"/>
      <c r="G428" s="10"/>
      <c r="H428" s="16"/>
      <c r="I428" s="16"/>
      <c r="J428" s="16"/>
      <c r="K428" s="16"/>
      <c r="L428" s="10"/>
      <c r="M428" s="10"/>
      <c r="N428" s="10"/>
      <c r="O428" s="10"/>
      <c r="P428" s="16"/>
      <c r="Q428" s="13">
        <v>11</v>
      </c>
      <c r="R428" s="16" t="s">
        <v>813</v>
      </c>
      <c r="S428" s="16" t="s">
        <v>582</v>
      </c>
      <c r="T428" s="10" t="s">
        <v>3005</v>
      </c>
      <c r="U428" s="10" t="s">
        <v>814</v>
      </c>
      <c r="V428" s="16" t="s">
        <v>1544</v>
      </c>
      <c r="W428" s="13"/>
      <c r="X428" s="16"/>
      <c r="Y428" s="13"/>
      <c r="Z428" s="13"/>
      <c r="AA428" s="10"/>
      <c r="AB428" s="10"/>
      <c r="AC428" s="10"/>
      <c r="AD428" s="10"/>
    </row>
    <row r="429" spans="2:30" ht="24" x14ac:dyDescent="0.55000000000000004">
      <c r="B429" s="16"/>
      <c r="C429" s="16"/>
      <c r="D429" s="16"/>
      <c r="E429" s="16"/>
      <c r="F429" s="10"/>
      <c r="G429" s="10"/>
      <c r="H429" s="16"/>
      <c r="I429" s="16"/>
      <c r="J429" s="16"/>
      <c r="K429" s="16"/>
      <c r="L429" s="10"/>
      <c r="M429" s="10"/>
      <c r="N429" s="10"/>
      <c r="O429" s="10"/>
      <c r="P429" s="16"/>
      <c r="Q429" s="13">
        <v>12</v>
      </c>
      <c r="R429" s="16" t="s">
        <v>831</v>
      </c>
      <c r="S429" s="16" t="s">
        <v>582</v>
      </c>
      <c r="T429" s="10" t="s">
        <v>2774</v>
      </c>
      <c r="U429" s="10" t="s">
        <v>519</v>
      </c>
      <c r="V429" s="16" t="s">
        <v>1544</v>
      </c>
      <c r="W429" s="13"/>
      <c r="X429" s="16"/>
      <c r="Y429" s="13"/>
      <c r="Z429" s="13"/>
      <c r="AA429" s="10"/>
      <c r="AB429" s="10"/>
      <c r="AC429" s="10"/>
      <c r="AD429" s="10"/>
    </row>
    <row r="430" spans="2:30" ht="24" x14ac:dyDescent="0.55000000000000004">
      <c r="B430" s="16"/>
      <c r="C430" s="16"/>
      <c r="D430" s="16"/>
      <c r="E430" s="16"/>
      <c r="F430" s="10"/>
      <c r="G430" s="10"/>
      <c r="H430" s="16"/>
      <c r="I430" s="16"/>
      <c r="J430" s="16"/>
      <c r="K430" s="16"/>
      <c r="L430" s="10"/>
      <c r="M430" s="10"/>
      <c r="N430" s="10"/>
      <c r="O430" s="10"/>
      <c r="P430" s="16"/>
      <c r="Q430" s="13">
        <v>13</v>
      </c>
      <c r="R430" s="16" t="s">
        <v>836</v>
      </c>
      <c r="S430" s="16" t="s">
        <v>582</v>
      </c>
      <c r="T430" s="10" t="s">
        <v>344</v>
      </c>
      <c r="U430" s="10" t="s">
        <v>233</v>
      </c>
      <c r="V430" s="16" t="s">
        <v>1544</v>
      </c>
      <c r="W430" s="13"/>
      <c r="X430" s="16"/>
      <c r="Y430" s="13"/>
      <c r="Z430" s="13"/>
      <c r="AA430" s="10"/>
      <c r="AB430" s="10"/>
      <c r="AC430" s="10"/>
      <c r="AD430" s="10"/>
    </row>
    <row r="431" spans="2:30" ht="24" x14ac:dyDescent="0.55000000000000004">
      <c r="B431" s="16"/>
      <c r="C431" s="16"/>
      <c r="D431" s="16"/>
      <c r="E431" s="16"/>
      <c r="F431" s="10"/>
      <c r="G431" s="10"/>
      <c r="H431" s="16"/>
      <c r="I431" s="16"/>
      <c r="J431" s="16"/>
      <c r="K431" s="16"/>
      <c r="L431" s="10"/>
      <c r="M431" s="10"/>
      <c r="N431" s="10"/>
      <c r="O431" s="10"/>
      <c r="P431" s="16"/>
      <c r="Q431" s="13">
        <v>14</v>
      </c>
      <c r="R431" s="16" t="s">
        <v>845</v>
      </c>
      <c r="S431" s="16" t="s">
        <v>582</v>
      </c>
      <c r="T431" s="10" t="s">
        <v>846</v>
      </c>
      <c r="U431" s="10" t="s">
        <v>502</v>
      </c>
      <c r="V431" s="16" t="s">
        <v>1544</v>
      </c>
      <c r="W431" s="13"/>
      <c r="X431" s="16"/>
      <c r="Y431" s="13"/>
      <c r="Z431" s="13"/>
      <c r="AA431" s="10"/>
      <c r="AB431" s="10"/>
      <c r="AC431" s="10"/>
      <c r="AD431" s="10"/>
    </row>
    <row r="432" spans="2:30" ht="24" x14ac:dyDescent="0.55000000000000004">
      <c r="B432" s="16"/>
      <c r="C432" s="16"/>
      <c r="D432" s="16"/>
      <c r="E432" s="16"/>
      <c r="F432" s="10"/>
      <c r="G432" s="10"/>
      <c r="H432" s="16"/>
      <c r="I432" s="16"/>
      <c r="J432" s="16"/>
      <c r="K432" s="16"/>
      <c r="L432" s="10"/>
      <c r="M432" s="10"/>
      <c r="N432" s="10"/>
      <c r="O432" s="10"/>
      <c r="P432" s="16"/>
      <c r="Q432" s="13">
        <v>15</v>
      </c>
      <c r="R432" s="16" t="s">
        <v>855</v>
      </c>
      <c r="S432" s="16" t="s">
        <v>582</v>
      </c>
      <c r="T432" s="10" t="s">
        <v>2252</v>
      </c>
      <c r="U432" s="10" t="s">
        <v>856</v>
      </c>
      <c r="V432" s="16" t="s">
        <v>1544</v>
      </c>
      <c r="W432" s="13"/>
      <c r="X432" s="16"/>
      <c r="Y432" s="13"/>
      <c r="Z432" s="13"/>
      <c r="AA432" s="10"/>
      <c r="AB432" s="10"/>
      <c r="AC432" s="10"/>
      <c r="AD432" s="10"/>
    </row>
    <row r="433" spans="2:30" ht="24" x14ac:dyDescent="0.55000000000000004">
      <c r="B433" s="16"/>
      <c r="C433" s="16"/>
      <c r="D433" s="16"/>
      <c r="E433" s="16"/>
      <c r="F433" s="10"/>
      <c r="G433" s="10"/>
      <c r="H433" s="16"/>
      <c r="I433" s="16"/>
      <c r="J433" s="16"/>
      <c r="K433" s="16"/>
      <c r="L433" s="10"/>
      <c r="M433" s="10"/>
      <c r="N433" s="10"/>
      <c r="O433" s="10"/>
      <c r="P433" s="16"/>
      <c r="Q433" s="13">
        <v>16</v>
      </c>
      <c r="R433" s="16" t="s">
        <v>863</v>
      </c>
      <c r="S433" s="16" t="s">
        <v>582</v>
      </c>
      <c r="T433" s="10" t="s">
        <v>3006</v>
      </c>
      <c r="U433" s="10" t="s">
        <v>1493</v>
      </c>
      <c r="V433" s="16" t="s">
        <v>1544</v>
      </c>
      <c r="W433" s="13"/>
      <c r="X433" s="16"/>
      <c r="Y433" s="13"/>
      <c r="Z433" s="13"/>
      <c r="AA433" s="10"/>
      <c r="AB433" s="10"/>
      <c r="AC433" s="10"/>
      <c r="AD433" s="10"/>
    </row>
    <row r="434" spans="2:30" ht="24" x14ac:dyDescent="0.55000000000000004">
      <c r="B434" s="16"/>
      <c r="C434" s="16"/>
      <c r="D434" s="16"/>
      <c r="E434" s="16"/>
      <c r="F434" s="10"/>
      <c r="G434" s="10"/>
      <c r="H434" s="16"/>
      <c r="I434" s="16"/>
      <c r="J434" s="16"/>
      <c r="K434" s="16"/>
      <c r="L434" s="10"/>
      <c r="M434" s="10"/>
      <c r="N434" s="10"/>
      <c r="O434" s="10"/>
      <c r="P434" s="16"/>
      <c r="Q434" s="13">
        <v>17</v>
      </c>
      <c r="R434" s="16" t="s">
        <v>1969</v>
      </c>
      <c r="S434" s="16" t="s">
        <v>582</v>
      </c>
      <c r="T434" s="10" t="s">
        <v>2253</v>
      </c>
      <c r="U434" s="10" t="s">
        <v>1970</v>
      </c>
      <c r="V434" s="16" t="s">
        <v>1544</v>
      </c>
      <c r="W434" s="13"/>
      <c r="X434" s="16"/>
      <c r="Y434" s="13"/>
      <c r="Z434" s="13"/>
      <c r="AA434" s="10"/>
      <c r="AB434" s="10"/>
      <c r="AC434" s="10"/>
      <c r="AD434" s="10"/>
    </row>
    <row r="435" spans="2:30" ht="24" x14ac:dyDescent="0.55000000000000004">
      <c r="B435" s="16"/>
      <c r="C435" s="16"/>
      <c r="D435" s="16"/>
      <c r="E435" s="16"/>
      <c r="F435" s="10"/>
      <c r="G435" s="10"/>
      <c r="H435" s="16"/>
      <c r="I435" s="16"/>
      <c r="J435" s="16"/>
      <c r="K435" s="16"/>
      <c r="L435" s="10"/>
      <c r="M435" s="10"/>
      <c r="N435" s="10"/>
      <c r="O435" s="10"/>
      <c r="P435" s="16"/>
      <c r="Q435" s="13">
        <v>18</v>
      </c>
      <c r="R435" s="16" t="s">
        <v>890</v>
      </c>
      <c r="S435" s="16" t="s">
        <v>582</v>
      </c>
      <c r="T435" s="10" t="s">
        <v>533</v>
      </c>
      <c r="U435" s="10" t="s">
        <v>891</v>
      </c>
      <c r="V435" s="16" t="s">
        <v>1544</v>
      </c>
      <c r="W435" s="13"/>
      <c r="X435" s="16"/>
      <c r="Y435" s="13"/>
      <c r="Z435" s="13"/>
      <c r="AA435" s="10"/>
      <c r="AB435" s="10"/>
      <c r="AC435" s="10"/>
      <c r="AD435" s="10"/>
    </row>
    <row r="436" spans="2:30" ht="24" x14ac:dyDescent="0.55000000000000004">
      <c r="B436" s="16"/>
      <c r="C436" s="16"/>
      <c r="D436" s="16"/>
      <c r="E436" s="16"/>
      <c r="F436" s="10"/>
      <c r="G436" s="10"/>
      <c r="H436" s="16"/>
      <c r="I436" s="16"/>
      <c r="J436" s="16"/>
      <c r="K436" s="16"/>
      <c r="L436" s="10"/>
      <c r="M436" s="10"/>
      <c r="N436" s="10"/>
      <c r="O436" s="10"/>
      <c r="P436" s="16"/>
      <c r="Q436" s="13">
        <v>19</v>
      </c>
      <c r="R436" s="16" t="s">
        <v>892</v>
      </c>
      <c r="S436" s="16" t="s">
        <v>582</v>
      </c>
      <c r="T436" s="10" t="s">
        <v>893</v>
      </c>
      <c r="U436" s="10" t="s">
        <v>894</v>
      </c>
      <c r="V436" s="16" t="s">
        <v>1544</v>
      </c>
      <c r="W436" s="13"/>
      <c r="X436" s="16"/>
      <c r="Y436" s="13"/>
      <c r="Z436" s="13"/>
      <c r="AA436" s="10"/>
      <c r="AB436" s="10"/>
      <c r="AC436" s="10"/>
      <c r="AD436" s="10"/>
    </row>
    <row r="437" spans="2:30" ht="24" x14ac:dyDescent="0.55000000000000004">
      <c r="B437" s="16"/>
      <c r="C437" s="16"/>
      <c r="D437" s="16"/>
      <c r="E437" s="16"/>
      <c r="F437" s="10"/>
      <c r="G437" s="10"/>
      <c r="H437" s="16"/>
      <c r="I437" s="16"/>
      <c r="J437" s="16"/>
      <c r="K437" s="16"/>
      <c r="L437" s="10"/>
      <c r="M437" s="10"/>
      <c r="N437" s="10"/>
      <c r="O437" s="10"/>
      <c r="P437" s="16"/>
      <c r="Q437" s="13">
        <v>20</v>
      </c>
      <c r="R437" s="16" t="s">
        <v>917</v>
      </c>
      <c r="S437" s="16" t="s">
        <v>582</v>
      </c>
      <c r="T437" s="10" t="s">
        <v>3007</v>
      </c>
      <c r="U437" s="10" t="s">
        <v>918</v>
      </c>
      <c r="V437" s="16" t="s">
        <v>1544</v>
      </c>
      <c r="W437" s="13"/>
      <c r="X437" s="16"/>
      <c r="Y437" s="13"/>
      <c r="Z437" s="13"/>
      <c r="AA437" s="10"/>
      <c r="AB437" s="10"/>
      <c r="AC437" s="10"/>
      <c r="AD437" s="10"/>
    </row>
    <row r="438" spans="2:30" ht="24" x14ac:dyDescent="0.55000000000000004">
      <c r="B438" s="16"/>
      <c r="C438" s="16"/>
      <c r="D438" s="16"/>
      <c r="E438" s="16"/>
      <c r="F438" s="10"/>
      <c r="G438" s="10"/>
      <c r="H438" s="16"/>
      <c r="I438" s="16"/>
      <c r="J438" s="16"/>
      <c r="K438" s="16"/>
      <c r="L438" s="10"/>
      <c r="M438" s="10"/>
      <c r="N438" s="10"/>
      <c r="O438" s="10"/>
      <c r="P438" s="16"/>
      <c r="Q438" s="13">
        <v>21</v>
      </c>
      <c r="R438" s="16" t="s">
        <v>919</v>
      </c>
      <c r="S438" s="16" t="s">
        <v>582</v>
      </c>
      <c r="T438" s="10" t="s">
        <v>920</v>
      </c>
      <c r="U438" s="10" t="s">
        <v>921</v>
      </c>
      <c r="V438" s="16" t="s">
        <v>1544</v>
      </c>
      <c r="W438" s="13"/>
      <c r="X438" s="16"/>
      <c r="Y438" s="13"/>
      <c r="Z438" s="13"/>
      <c r="AA438" s="10"/>
      <c r="AB438" s="10"/>
      <c r="AC438" s="10"/>
      <c r="AD438" s="10"/>
    </row>
    <row r="439" spans="2:30" ht="24" x14ac:dyDescent="0.55000000000000004">
      <c r="B439" s="16"/>
      <c r="C439" s="16"/>
      <c r="D439" s="16"/>
      <c r="E439" s="16"/>
      <c r="F439" s="10"/>
      <c r="G439" s="10"/>
      <c r="H439" s="16"/>
      <c r="I439" s="16"/>
      <c r="J439" s="16"/>
      <c r="K439" s="16"/>
      <c r="L439" s="10"/>
      <c r="M439" s="10"/>
      <c r="N439" s="10"/>
      <c r="O439" s="10"/>
      <c r="P439" s="16"/>
      <c r="Q439" s="13">
        <v>22</v>
      </c>
      <c r="R439" s="16" t="s">
        <v>941</v>
      </c>
      <c r="S439" s="16" t="s">
        <v>582</v>
      </c>
      <c r="T439" s="10" t="s">
        <v>942</v>
      </c>
      <c r="U439" s="10" t="s">
        <v>316</v>
      </c>
      <c r="V439" s="16" t="s">
        <v>1544</v>
      </c>
      <c r="W439" s="13"/>
      <c r="X439" s="16"/>
      <c r="Y439" s="13"/>
      <c r="Z439" s="13"/>
      <c r="AA439" s="10"/>
      <c r="AB439" s="10"/>
      <c r="AC439" s="10"/>
      <c r="AD439" s="10"/>
    </row>
    <row r="440" spans="2:30" ht="24" x14ac:dyDescent="0.55000000000000004">
      <c r="B440" s="16"/>
      <c r="C440" s="16"/>
      <c r="D440" s="16"/>
      <c r="E440" s="16"/>
      <c r="F440" s="10"/>
      <c r="G440" s="10"/>
      <c r="H440" s="16"/>
      <c r="I440" s="16"/>
      <c r="J440" s="16"/>
      <c r="K440" s="16"/>
      <c r="L440" s="10"/>
      <c r="M440" s="10"/>
      <c r="N440" s="10"/>
      <c r="O440" s="10"/>
      <c r="P440" s="16"/>
      <c r="Q440" s="13">
        <v>23</v>
      </c>
      <c r="R440" s="16" t="s">
        <v>943</v>
      </c>
      <c r="S440" s="16" t="s">
        <v>582</v>
      </c>
      <c r="T440" s="10" t="s">
        <v>944</v>
      </c>
      <c r="U440" s="10" t="s">
        <v>945</v>
      </c>
      <c r="V440" s="16" t="s">
        <v>1544</v>
      </c>
      <c r="W440" s="13"/>
      <c r="X440" s="16"/>
      <c r="Y440" s="13"/>
      <c r="Z440" s="13"/>
      <c r="AA440" s="10"/>
      <c r="AB440" s="10"/>
      <c r="AC440" s="10"/>
      <c r="AD440" s="10"/>
    </row>
    <row r="441" spans="2:30" ht="24" x14ac:dyDescent="0.55000000000000004">
      <c r="B441" s="16"/>
      <c r="C441" s="16"/>
      <c r="D441" s="16"/>
      <c r="E441" s="16"/>
      <c r="F441" s="10"/>
      <c r="G441" s="10"/>
      <c r="H441" s="16"/>
      <c r="I441" s="16"/>
      <c r="J441" s="16"/>
      <c r="K441" s="16"/>
      <c r="L441" s="10"/>
      <c r="M441" s="10"/>
      <c r="N441" s="10"/>
      <c r="O441" s="10"/>
      <c r="P441" s="16"/>
      <c r="Q441" s="13">
        <v>24</v>
      </c>
      <c r="R441" s="16" t="s">
        <v>967</v>
      </c>
      <c r="S441" s="16" t="s">
        <v>582</v>
      </c>
      <c r="T441" s="10" t="s">
        <v>968</v>
      </c>
      <c r="U441" s="10" t="s">
        <v>315</v>
      </c>
      <c r="V441" s="16" t="s">
        <v>1544</v>
      </c>
      <c r="W441" s="13"/>
      <c r="X441" s="16"/>
      <c r="Y441" s="13"/>
      <c r="Z441" s="13"/>
      <c r="AA441" s="10"/>
      <c r="AB441" s="10"/>
      <c r="AC441" s="10"/>
      <c r="AD441" s="10"/>
    </row>
    <row r="442" spans="2:30" ht="24" x14ac:dyDescent="0.55000000000000004">
      <c r="B442" s="16"/>
      <c r="C442" s="16"/>
      <c r="D442" s="16"/>
      <c r="E442" s="16"/>
      <c r="F442" s="10"/>
      <c r="G442" s="10"/>
      <c r="H442" s="16"/>
      <c r="I442" s="16"/>
      <c r="J442" s="16"/>
      <c r="K442" s="16"/>
      <c r="L442" s="10"/>
      <c r="M442" s="10"/>
      <c r="N442" s="10"/>
      <c r="O442" s="10"/>
      <c r="P442" s="16"/>
      <c r="Q442" s="13">
        <v>25</v>
      </c>
      <c r="R442" s="16" t="s">
        <v>969</v>
      </c>
      <c r="S442" s="16" t="s">
        <v>582</v>
      </c>
      <c r="T442" s="10" t="s">
        <v>970</v>
      </c>
      <c r="U442" s="10" t="s">
        <v>971</v>
      </c>
      <c r="V442" s="16" t="s">
        <v>1544</v>
      </c>
      <c r="W442" s="13"/>
      <c r="X442" s="16"/>
      <c r="Y442" s="13"/>
      <c r="Z442" s="13"/>
      <c r="AA442" s="10"/>
      <c r="AB442" s="10"/>
      <c r="AC442" s="10"/>
      <c r="AD442" s="10"/>
    </row>
    <row r="443" spans="2:30" ht="24" x14ac:dyDescent="0.55000000000000004">
      <c r="B443" s="16"/>
      <c r="C443" s="16"/>
      <c r="D443" s="16"/>
      <c r="E443" s="16"/>
      <c r="F443" s="10"/>
      <c r="G443" s="10"/>
      <c r="H443" s="16"/>
      <c r="I443" s="16"/>
      <c r="J443" s="16"/>
      <c r="K443" s="16"/>
      <c r="L443" s="10"/>
      <c r="M443" s="10"/>
      <c r="N443" s="10"/>
      <c r="O443" s="10"/>
      <c r="P443" s="16"/>
      <c r="Q443" s="13">
        <v>26</v>
      </c>
      <c r="R443" s="16" t="s">
        <v>988</v>
      </c>
      <c r="S443" s="16" t="s">
        <v>582</v>
      </c>
      <c r="T443" s="10" t="s">
        <v>358</v>
      </c>
      <c r="U443" s="10" t="s">
        <v>989</v>
      </c>
      <c r="V443" s="16" t="s">
        <v>1544</v>
      </c>
      <c r="W443" s="13"/>
      <c r="X443" s="16"/>
      <c r="Y443" s="13"/>
      <c r="Z443" s="13"/>
      <c r="AA443" s="10"/>
      <c r="AB443" s="10"/>
      <c r="AC443" s="10"/>
      <c r="AD443" s="10"/>
    </row>
    <row r="444" spans="2:30" ht="24" x14ac:dyDescent="0.55000000000000004">
      <c r="B444" s="16"/>
      <c r="C444" s="16"/>
      <c r="D444" s="16"/>
      <c r="E444" s="16"/>
      <c r="F444" s="10"/>
      <c r="G444" s="10"/>
      <c r="H444" s="16"/>
      <c r="I444" s="16"/>
      <c r="J444" s="16"/>
      <c r="K444" s="16"/>
      <c r="L444" s="10"/>
      <c r="M444" s="10"/>
      <c r="N444" s="10"/>
      <c r="O444" s="10"/>
      <c r="P444" s="16"/>
      <c r="Q444" s="13">
        <v>27</v>
      </c>
      <c r="R444" s="16" t="s">
        <v>1012</v>
      </c>
      <c r="S444" s="16" t="s">
        <v>582</v>
      </c>
      <c r="T444" s="10" t="s">
        <v>1013</v>
      </c>
      <c r="U444" s="10" t="s">
        <v>363</v>
      </c>
      <c r="V444" s="16" t="s">
        <v>1544</v>
      </c>
      <c r="W444" s="13"/>
      <c r="X444" s="16"/>
      <c r="Y444" s="13"/>
      <c r="Z444" s="13"/>
      <c r="AA444" s="10"/>
      <c r="AB444" s="10"/>
      <c r="AC444" s="10"/>
      <c r="AD444" s="10"/>
    </row>
    <row r="445" spans="2:30" ht="24" x14ac:dyDescent="0.55000000000000004">
      <c r="B445" s="16"/>
      <c r="C445" s="16"/>
      <c r="D445" s="16"/>
      <c r="E445" s="16"/>
      <c r="F445" s="10"/>
      <c r="G445" s="10"/>
      <c r="H445" s="16"/>
      <c r="I445" s="16"/>
      <c r="J445" s="16"/>
      <c r="K445" s="16"/>
      <c r="L445" s="10"/>
      <c r="M445" s="10"/>
      <c r="N445" s="10"/>
      <c r="O445" s="10"/>
      <c r="P445" s="16"/>
      <c r="Q445" s="13">
        <v>28</v>
      </c>
      <c r="R445" s="16" t="s">
        <v>1014</v>
      </c>
      <c r="S445" s="16" t="s">
        <v>582</v>
      </c>
      <c r="T445" s="10" t="s">
        <v>2800</v>
      </c>
      <c r="U445" s="10" t="s">
        <v>1015</v>
      </c>
      <c r="V445" s="16" t="s">
        <v>1544</v>
      </c>
      <c r="W445" s="13"/>
      <c r="X445" s="16"/>
      <c r="Y445" s="13"/>
      <c r="Z445" s="13"/>
      <c r="AA445" s="10"/>
      <c r="AB445" s="10"/>
      <c r="AC445" s="10"/>
      <c r="AD445" s="10"/>
    </row>
    <row r="446" spans="2:30" ht="24" x14ac:dyDescent="0.55000000000000004">
      <c r="B446" s="16"/>
      <c r="C446" s="16"/>
      <c r="D446" s="16"/>
      <c r="E446" s="16"/>
      <c r="F446" s="10"/>
      <c r="G446" s="10"/>
      <c r="H446" s="16"/>
      <c r="I446" s="16"/>
      <c r="J446" s="16"/>
      <c r="K446" s="16"/>
      <c r="L446" s="10"/>
      <c r="M446" s="10"/>
      <c r="N446" s="10"/>
      <c r="O446" s="10"/>
      <c r="P446" s="16"/>
      <c r="Q446" s="13">
        <v>29</v>
      </c>
      <c r="R446" s="16" t="s">
        <v>1036</v>
      </c>
      <c r="S446" s="16" t="s">
        <v>582</v>
      </c>
      <c r="T446" s="10" t="s">
        <v>2802</v>
      </c>
      <c r="U446" s="10" t="s">
        <v>174</v>
      </c>
      <c r="V446" s="16" t="s">
        <v>1544</v>
      </c>
      <c r="W446" s="13"/>
      <c r="X446" s="16"/>
      <c r="Y446" s="13"/>
      <c r="Z446" s="13"/>
      <c r="AA446" s="10"/>
      <c r="AB446" s="10"/>
      <c r="AC446" s="10"/>
      <c r="AD446" s="10"/>
    </row>
    <row r="447" spans="2:30" ht="24" x14ac:dyDescent="0.55000000000000004">
      <c r="B447" s="16"/>
      <c r="C447" s="16"/>
      <c r="D447" s="16"/>
      <c r="E447" s="16"/>
      <c r="F447" s="10"/>
      <c r="G447" s="10"/>
      <c r="H447" s="16"/>
      <c r="I447" s="16"/>
      <c r="J447" s="16"/>
      <c r="K447" s="16"/>
      <c r="L447" s="10"/>
      <c r="M447" s="10"/>
      <c r="N447" s="10"/>
      <c r="O447" s="10"/>
      <c r="P447" s="16"/>
      <c r="Q447" s="13">
        <v>30</v>
      </c>
      <c r="R447" s="16" t="s">
        <v>1051</v>
      </c>
      <c r="S447" s="16" t="s">
        <v>582</v>
      </c>
      <c r="T447" s="10" t="s">
        <v>2301</v>
      </c>
      <c r="U447" s="10" t="s">
        <v>151</v>
      </c>
      <c r="V447" s="16" t="s">
        <v>1544</v>
      </c>
      <c r="W447" s="13"/>
      <c r="X447" s="16"/>
      <c r="Y447" s="13"/>
      <c r="Z447" s="13"/>
      <c r="AA447" s="10"/>
      <c r="AB447" s="10"/>
      <c r="AC447" s="10"/>
      <c r="AD447" s="10"/>
    </row>
    <row r="448" spans="2:30" ht="24" x14ac:dyDescent="0.55000000000000004">
      <c r="B448" s="16"/>
      <c r="C448" s="16"/>
      <c r="D448" s="16"/>
      <c r="E448" s="16"/>
      <c r="F448" s="10"/>
      <c r="G448" s="10"/>
      <c r="H448" s="16"/>
      <c r="I448" s="16"/>
      <c r="J448" s="16"/>
      <c r="K448" s="16"/>
      <c r="L448" s="10"/>
      <c r="M448" s="10"/>
      <c r="N448" s="10"/>
      <c r="O448" s="10"/>
      <c r="P448" s="16"/>
      <c r="Q448" s="13">
        <v>31</v>
      </c>
      <c r="R448" s="16" t="s">
        <v>1052</v>
      </c>
      <c r="S448" s="16" t="s">
        <v>582</v>
      </c>
      <c r="T448" s="10" t="s">
        <v>1053</v>
      </c>
      <c r="U448" s="10" t="s">
        <v>1054</v>
      </c>
      <c r="V448" s="16" t="s">
        <v>1544</v>
      </c>
      <c r="W448" s="13"/>
      <c r="X448" s="16"/>
      <c r="Y448" s="13"/>
      <c r="Z448" s="13"/>
      <c r="AA448" s="10"/>
      <c r="AB448" s="10"/>
      <c r="AC448" s="10"/>
      <c r="AD448" s="10"/>
    </row>
    <row r="449" spans="2:30" ht="24" x14ac:dyDescent="0.55000000000000004">
      <c r="B449" s="16"/>
      <c r="C449" s="16"/>
      <c r="D449" s="16"/>
      <c r="E449" s="16"/>
      <c r="F449" s="10"/>
      <c r="G449" s="10"/>
      <c r="H449" s="16"/>
      <c r="I449" s="16"/>
      <c r="J449" s="16"/>
      <c r="K449" s="16"/>
      <c r="L449" s="10"/>
      <c r="M449" s="10"/>
      <c r="N449" s="10"/>
      <c r="O449" s="10"/>
      <c r="P449" s="16"/>
      <c r="Q449" s="13">
        <v>32</v>
      </c>
      <c r="R449" s="16" t="s">
        <v>1065</v>
      </c>
      <c r="S449" s="16" t="s">
        <v>582</v>
      </c>
      <c r="T449" s="10" t="s">
        <v>1066</v>
      </c>
      <c r="U449" s="10" t="s">
        <v>1067</v>
      </c>
      <c r="V449" s="16" t="s">
        <v>1544</v>
      </c>
      <c r="W449" s="13"/>
      <c r="X449" s="16"/>
      <c r="Y449" s="13"/>
      <c r="Z449" s="13"/>
      <c r="AA449" s="10"/>
      <c r="AB449" s="10"/>
      <c r="AC449" s="10"/>
      <c r="AD449" s="10"/>
    </row>
    <row r="450" spans="2:30" ht="24" x14ac:dyDescent="0.55000000000000004">
      <c r="B450" s="16"/>
      <c r="C450" s="16"/>
      <c r="D450" s="16"/>
      <c r="E450" s="16"/>
      <c r="F450" s="10"/>
      <c r="G450" s="10"/>
      <c r="H450" s="16"/>
      <c r="I450" s="16"/>
      <c r="J450" s="16"/>
      <c r="K450" s="16"/>
      <c r="L450" s="10"/>
      <c r="M450" s="10"/>
      <c r="N450" s="10"/>
      <c r="O450" s="10"/>
      <c r="P450" s="16"/>
      <c r="Q450" s="13">
        <v>33</v>
      </c>
      <c r="R450" s="16" t="s">
        <v>1068</v>
      </c>
      <c r="S450" s="16" t="s">
        <v>582</v>
      </c>
      <c r="T450" s="10" t="s">
        <v>1069</v>
      </c>
      <c r="U450" s="10" t="s">
        <v>835</v>
      </c>
      <c r="V450" s="16" t="s">
        <v>1544</v>
      </c>
      <c r="W450" s="13"/>
      <c r="X450" s="16"/>
      <c r="Y450" s="13"/>
      <c r="Z450" s="13"/>
      <c r="AA450" s="10"/>
      <c r="AB450" s="10"/>
      <c r="AC450" s="10"/>
      <c r="AD450" s="10"/>
    </row>
    <row r="451" spans="2:30" ht="24" x14ac:dyDescent="0.55000000000000004">
      <c r="B451" s="16"/>
      <c r="C451" s="16"/>
      <c r="D451" s="16"/>
      <c r="E451" s="16"/>
      <c r="F451" s="10"/>
      <c r="G451" s="10"/>
      <c r="H451" s="16"/>
      <c r="I451" s="16"/>
      <c r="J451" s="16"/>
      <c r="K451" s="16"/>
      <c r="L451" s="10"/>
      <c r="M451" s="10"/>
      <c r="N451" s="10"/>
      <c r="O451" s="10"/>
      <c r="P451" s="16"/>
      <c r="Q451" s="13">
        <v>34</v>
      </c>
      <c r="R451" s="16" t="s">
        <v>1494</v>
      </c>
      <c r="S451" s="16" t="s">
        <v>582</v>
      </c>
      <c r="T451" s="10" t="s">
        <v>1495</v>
      </c>
      <c r="U451" s="10" t="s">
        <v>1496</v>
      </c>
      <c r="V451" s="16" t="s">
        <v>1544</v>
      </c>
      <c r="W451" s="13"/>
      <c r="X451" s="16"/>
      <c r="Y451" s="13"/>
      <c r="Z451" s="13"/>
      <c r="AA451" s="10"/>
      <c r="AB451" s="10"/>
      <c r="AC451" s="10"/>
      <c r="AD451" s="10"/>
    </row>
    <row r="452" spans="2:30" ht="24" x14ac:dyDescent="0.55000000000000004">
      <c r="B452" s="16"/>
      <c r="C452" s="16"/>
      <c r="D452" s="16"/>
      <c r="E452" s="16"/>
      <c r="F452" s="10"/>
      <c r="G452" s="10"/>
      <c r="H452" s="16"/>
      <c r="I452" s="16"/>
      <c r="J452" s="16"/>
      <c r="K452" s="16"/>
      <c r="L452" s="10"/>
      <c r="M452" s="10"/>
      <c r="N452" s="10"/>
      <c r="O452" s="10"/>
      <c r="P452" s="16"/>
      <c r="Q452" s="13">
        <v>35</v>
      </c>
      <c r="R452" s="16" t="s">
        <v>1988</v>
      </c>
      <c r="S452" s="16" t="s">
        <v>582</v>
      </c>
      <c r="T452" s="10" t="s">
        <v>1989</v>
      </c>
      <c r="U452" s="10" t="s">
        <v>245</v>
      </c>
      <c r="V452" s="16" t="s">
        <v>1544</v>
      </c>
      <c r="W452" s="13"/>
      <c r="X452" s="16"/>
      <c r="Y452" s="13"/>
      <c r="Z452" s="13"/>
      <c r="AA452" s="10"/>
      <c r="AB452" s="10"/>
      <c r="AC452" s="10"/>
      <c r="AD452" s="10"/>
    </row>
    <row r="453" spans="2:30" ht="24" x14ac:dyDescent="0.55000000000000004">
      <c r="B453" s="16"/>
      <c r="C453" s="16"/>
      <c r="D453" s="16"/>
      <c r="E453" s="16"/>
      <c r="F453" s="10"/>
      <c r="G453" s="10"/>
      <c r="H453" s="16"/>
      <c r="I453" s="16"/>
      <c r="J453" s="16"/>
      <c r="K453" s="16"/>
      <c r="L453" s="10"/>
      <c r="M453" s="10"/>
      <c r="N453" s="10"/>
      <c r="O453" s="10"/>
      <c r="P453" s="16"/>
      <c r="Q453" s="13">
        <v>36</v>
      </c>
      <c r="R453" s="16" t="s">
        <v>1995</v>
      </c>
      <c r="S453" s="16" t="s">
        <v>582</v>
      </c>
      <c r="T453" s="10" t="s">
        <v>1996</v>
      </c>
      <c r="U453" s="10" t="s">
        <v>1997</v>
      </c>
      <c r="V453" s="16" t="s">
        <v>1544</v>
      </c>
      <c r="W453" s="13"/>
      <c r="X453" s="16"/>
      <c r="Y453" s="13"/>
      <c r="Z453" s="13"/>
      <c r="AA453" s="10"/>
      <c r="AB453" s="10"/>
      <c r="AC453" s="10"/>
      <c r="AD453" s="10"/>
    </row>
    <row r="454" spans="2:30" ht="24" x14ac:dyDescent="0.55000000000000004">
      <c r="B454" s="16"/>
      <c r="C454" s="16"/>
      <c r="D454" s="16"/>
      <c r="E454" s="16"/>
      <c r="F454" s="10"/>
      <c r="G454" s="10"/>
      <c r="H454" s="16"/>
      <c r="I454" s="16"/>
      <c r="J454" s="16"/>
      <c r="K454" s="16"/>
      <c r="L454" s="10"/>
      <c r="M454" s="10"/>
      <c r="N454" s="10"/>
      <c r="O454" s="10"/>
      <c r="P454" s="16"/>
      <c r="Q454" s="13">
        <v>37</v>
      </c>
      <c r="R454" s="16" t="s">
        <v>2266</v>
      </c>
      <c r="S454" s="16" t="s">
        <v>582</v>
      </c>
      <c r="T454" s="10" t="s">
        <v>2267</v>
      </c>
      <c r="U454" s="10" t="s">
        <v>2268</v>
      </c>
      <c r="V454" s="16" t="s">
        <v>1544</v>
      </c>
      <c r="W454" s="13"/>
      <c r="X454" s="16"/>
      <c r="Y454" s="13"/>
      <c r="Z454" s="13"/>
      <c r="AA454" s="10"/>
      <c r="AB454" s="10"/>
      <c r="AC454" s="10"/>
      <c r="AD454" s="10"/>
    </row>
    <row r="455" spans="2:30" ht="24" x14ac:dyDescent="0.55000000000000004">
      <c r="B455" s="16"/>
      <c r="C455" s="16"/>
      <c r="D455" s="16"/>
      <c r="E455" s="16"/>
      <c r="F455" s="10"/>
      <c r="G455" s="10"/>
      <c r="H455" s="16"/>
      <c r="I455" s="16"/>
      <c r="J455" s="16"/>
      <c r="K455" s="16"/>
      <c r="L455" s="10"/>
      <c r="M455" s="10"/>
      <c r="N455" s="10"/>
      <c r="O455" s="10"/>
      <c r="P455" s="16"/>
      <c r="Q455" s="13">
        <v>38</v>
      </c>
      <c r="R455" s="16" t="s">
        <v>2816</v>
      </c>
      <c r="S455" s="16" t="s">
        <v>582</v>
      </c>
      <c r="T455" s="10" t="s">
        <v>2730</v>
      </c>
      <c r="U455" s="10" t="s">
        <v>2817</v>
      </c>
      <c r="V455" s="16" t="s">
        <v>1544</v>
      </c>
      <c r="W455" s="13"/>
      <c r="X455" s="16"/>
      <c r="Y455" s="13"/>
      <c r="Z455" s="13"/>
      <c r="AA455" s="10"/>
      <c r="AB455" s="10"/>
      <c r="AC455" s="10"/>
      <c r="AD455" s="10"/>
    </row>
    <row r="456" spans="2:30" ht="24" x14ac:dyDescent="0.55000000000000004">
      <c r="B456" s="16"/>
      <c r="C456" s="16"/>
      <c r="D456" s="16"/>
      <c r="E456" s="16"/>
      <c r="F456" s="10"/>
      <c r="G456" s="10"/>
      <c r="H456" s="16"/>
      <c r="I456" s="16"/>
      <c r="J456" s="16"/>
      <c r="K456" s="16"/>
      <c r="L456" s="10"/>
      <c r="M456" s="10"/>
      <c r="N456" s="10"/>
      <c r="O456" s="10"/>
      <c r="P456" s="16"/>
      <c r="Q456" s="13">
        <v>1</v>
      </c>
      <c r="R456" s="16" t="s">
        <v>658</v>
      </c>
      <c r="S456" s="16" t="s">
        <v>583</v>
      </c>
      <c r="T456" s="10" t="s">
        <v>659</v>
      </c>
      <c r="U456" s="10" t="s">
        <v>660</v>
      </c>
      <c r="V456" s="16" t="s">
        <v>1544</v>
      </c>
      <c r="W456" s="13"/>
      <c r="X456" s="16"/>
      <c r="Y456" s="13"/>
      <c r="Z456" s="13"/>
      <c r="AA456" s="10"/>
      <c r="AB456" s="10"/>
      <c r="AC456" s="10"/>
      <c r="AD456" s="10"/>
    </row>
    <row r="457" spans="2:30" ht="24" x14ac:dyDescent="0.55000000000000004">
      <c r="B457" s="16"/>
      <c r="C457" s="16"/>
      <c r="D457" s="16"/>
      <c r="E457" s="16"/>
      <c r="F457" s="10"/>
      <c r="G457" s="10"/>
      <c r="H457" s="16"/>
      <c r="I457" s="16"/>
      <c r="J457" s="16"/>
      <c r="K457" s="16"/>
      <c r="L457" s="10"/>
      <c r="M457" s="10"/>
      <c r="N457" s="10"/>
      <c r="O457" s="10"/>
      <c r="P457" s="16"/>
      <c r="Q457" s="13">
        <v>2</v>
      </c>
      <c r="R457" s="16" t="s">
        <v>670</v>
      </c>
      <c r="S457" s="16" t="s">
        <v>583</v>
      </c>
      <c r="T457" s="10" t="s">
        <v>671</v>
      </c>
      <c r="U457" s="10" t="s">
        <v>165</v>
      </c>
      <c r="V457" s="16" t="s">
        <v>1544</v>
      </c>
      <c r="W457" s="13"/>
      <c r="X457" s="16"/>
      <c r="Y457" s="13"/>
      <c r="Z457" s="13"/>
      <c r="AA457" s="10"/>
      <c r="AB457" s="10"/>
      <c r="AC457" s="10"/>
      <c r="AD457" s="10"/>
    </row>
    <row r="458" spans="2:30" ht="24" x14ac:dyDescent="0.55000000000000004">
      <c r="B458" s="16"/>
      <c r="C458" s="16"/>
      <c r="D458" s="16"/>
      <c r="E458" s="16"/>
      <c r="F458" s="10"/>
      <c r="G458" s="10"/>
      <c r="H458" s="16"/>
      <c r="I458" s="16"/>
      <c r="J458" s="16"/>
      <c r="K458" s="16"/>
      <c r="L458" s="10"/>
      <c r="M458" s="10"/>
      <c r="N458" s="10"/>
      <c r="O458" s="10"/>
      <c r="P458" s="16"/>
      <c r="Q458" s="13">
        <v>3</v>
      </c>
      <c r="R458" s="16" t="s">
        <v>689</v>
      </c>
      <c r="S458" s="16" t="s">
        <v>583</v>
      </c>
      <c r="T458" s="10" t="s">
        <v>690</v>
      </c>
      <c r="U458" s="10" t="s">
        <v>691</v>
      </c>
      <c r="V458" s="16" t="s">
        <v>1544</v>
      </c>
      <c r="W458" s="13"/>
      <c r="X458" s="16"/>
      <c r="Y458" s="13"/>
      <c r="Z458" s="13"/>
      <c r="AA458" s="10"/>
      <c r="AB458" s="10"/>
      <c r="AC458" s="10"/>
      <c r="AD458" s="10"/>
    </row>
    <row r="459" spans="2:30" ht="24" x14ac:dyDescent="0.55000000000000004">
      <c r="B459" s="16"/>
      <c r="C459" s="16"/>
      <c r="D459" s="16"/>
      <c r="E459" s="16"/>
      <c r="F459" s="10"/>
      <c r="G459" s="10"/>
      <c r="H459" s="16"/>
      <c r="I459" s="16"/>
      <c r="J459" s="16"/>
      <c r="K459" s="16"/>
      <c r="L459" s="10"/>
      <c r="M459" s="10"/>
      <c r="N459" s="10"/>
      <c r="O459" s="10"/>
      <c r="P459" s="16"/>
      <c r="Q459" s="13">
        <v>4</v>
      </c>
      <c r="R459" s="16" t="s">
        <v>698</v>
      </c>
      <c r="S459" s="16" t="s">
        <v>583</v>
      </c>
      <c r="T459" s="10" t="s">
        <v>699</v>
      </c>
      <c r="U459" s="10" t="s">
        <v>206</v>
      </c>
      <c r="V459" s="16" t="s">
        <v>1544</v>
      </c>
      <c r="W459" s="13"/>
      <c r="X459" s="16"/>
      <c r="Y459" s="13"/>
      <c r="Z459" s="13"/>
      <c r="AA459" s="10"/>
      <c r="AB459" s="10"/>
      <c r="AC459" s="10"/>
      <c r="AD459" s="10"/>
    </row>
    <row r="460" spans="2:30" ht="24" x14ac:dyDescent="0.55000000000000004">
      <c r="B460" s="16"/>
      <c r="C460" s="16"/>
      <c r="D460" s="16"/>
      <c r="E460" s="16"/>
      <c r="F460" s="10"/>
      <c r="G460" s="10"/>
      <c r="H460" s="16"/>
      <c r="I460" s="16"/>
      <c r="J460" s="16"/>
      <c r="K460" s="16"/>
      <c r="L460" s="10"/>
      <c r="M460" s="10"/>
      <c r="N460" s="10"/>
      <c r="O460" s="10"/>
      <c r="P460" s="16"/>
      <c r="Q460" s="13">
        <v>5</v>
      </c>
      <c r="R460" s="16" t="s">
        <v>713</v>
      </c>
      <c r="S460" s="16" t="s">
        <v>583</v>
      </c>
      <c r="T460" s="10" t="s">
        <v>714</v>
      </c>
      <c r="U460" s="10" t="s">
        <v>516</v>
      </c>
      <c r="V460" s="16" t="s">
        <v>1544</v>
      </c>
      <c r="W460" s="13"/>
      <c r="X460" s="16"/>
      <c r="Y460" s="13"/>
      <c r="Z460" s="13"/>
      <c r="AA460" s="10"/>
      <c r="AB460" s="10"/>
      <c r="AC460" s="10"/>
      <c r="AD460" s="10"/>
    </row>
    <row r="461" spans="2:30" ht="24" x14ac:dyDescent="0.55000000000000004">
      <c r="B461" s="16"/>
      <c r="C461" s="16"/>
      <c r="D461" s="16"/>
      <c r="E461" s="16"/>
      <c r="F461" s="10"/>
      <c r="G461" s="10"/>
      <c r="H461" s="16"/>
      <c r="I461" s="16"/>
      <c r="J461" s="16"/>
      <c r="K461" s="16"/>
      <c r="L461" s="10"/>
      <c r="M461" s="10"/>
      <c r="N461" s="10"/>
      <c r="O461" s="10"/>
      <c r="P461" s="16"/>
      <c r="Q461" s="13">
        <v>6</v>
      </c>
      <c r="R461" s="16" t="s">
        <v>735</v>
      </c>
      <c r="S461" s="16" t="s">
        <v>583</v>
      </c>
      <c r="T461" s="10" t="s">
        <v>342</v>
      </c>
      <c r="U461" s="10" t="s">
        <v>568</v>
      </c>
      <c r="V461" s="16" t="s">
        <v>1544</v>
      </c>
      <c r="W461" s="13"/>
      <c r="X461" s="16"/>
      <c r="Y461" s="13"/>
      <c r="Z461" s="13"/>
      <c r="AA461" s="10"/>
      <c r="AB461" s="10"/>
      <c r="AC461" s="10"/>
      <c r="AD461" s="10"/>
    </row>
    <row r="462" spans="2:30" ht="24" x14ac:dyDescent="0.55000000000000004">
      <c r="B462" s="16"/>
      <c r="C462" s="16"/>
      <c r="D462" s="16"/>
      <c r="E462" s="16"/>
      <c r="F462" s="10"/>
      <c r="G462" s="10"/>
      <c r="H462" s="16"/>
      <c r="I462" s="16"/>
      <c r="J462" s="16"/>
      <c r="K462" s="16"/>
      <c r="L462" s="10"/>
      <c r="M462" s="10"/>
      <c r="N462" s="10"/>
      <c r="O462" s="10"/>
      <c r="P462" s="16"/>
      <c r="Q462" s="13">
        <v>7</v>
      </c>
      <c r="R462" s="16" t="s">
        <v>742</v>
      </c>
      <c r="S462" s="16" t="s">
        <v>583</v>
      </c>
      <c r="T462" s="10" t="s">
        <v>743</v>
      </c>
      <c r="U462" s="10" t="s">
        <v>744</v>
      </c>
      <c r="V462" s="16" t="s">
        <v>1544</v>
      </c>
      <c r="W462" s="13"/>
      <c r="X462" s="16"/>
      <c r="Y462" s="13"/>
      <c r="Z462" s="13"/>
      <c r="AA462" s="10"/>
      <c r="AB462" s="10"/>
      <c r="AC462" s="10"/>
      <c r="AD462" s="10"/>
    </row>
    <row r="463" spans="2:30" ht="24" x14ac:dyDescent="0.55000000000000004">
      <c r="B463" s="16"/>
      <c r="C463" s="16"/>
      <c r="D463" s="16"/>
      <c r="E463" s="16"/>
      <c r="F463" s="10"/>
      <c r="G463" s="10"/>
      <c r="H463" s="16"/>
      <c r="I463" s="16"/>
      <c r="J463" s="16"/>
      <c r="K463" s="16"/>
      <c r="L463" s="10"/>
      <c r="M463" s="10"/>
      <c r="N463" s="10"/>
      <c r="O463" s="10"/>
      <c r="P463" s="16"/>
      <c r="Q463" s="13">
        <v>8</v>
      </c>
      <c r="R463" s="16" t="s">
        <v>755</v>
      </c>
      <c r="S463" s="16" t="s">
        <v>583</v>
      </c>
      <c r="T463" s="10" t="s">
        <v>2317</v>
      </c>
      <c r="U463" s="10" t="s">
        <v>756</v>
      </c>
      <c r="V463" s="16" t="s">
        <v>1544</v>
      </c>
      <c r="W463" s="13"/>
      <c r="X463" s="16"/>
      <c r="Y463" s="13"/>
      <c r="Z463" s="13"/>
      <c r="AA463" s="10"/>
      <c r="AB463" s="10"/>
      <c r="AC463" s="10"/>
      <c r="AD463" s="10"/>
    </row>
    <row r="464" spans="2:30" ht="24" x14ac:dyDescent="0.55000000000000004">
      <c r="B464" s="16"/>
      <c r="C464" s="16"/>
      <c r="D464" s="16"/>
      <c r="E464" s="16"/>
      <c r="F464" s="10"/>
      <c r="G464" s="10"/>
      <c r="H464" s="16"/>
      <c r="I464" s="16"/>
      <c r="J464" s="16"/>
      <c r="K464" s="16"/>
      <c r="L464" s="10"/>
      <c r="M464" s="10"/>
      <c r="N464" s="10"/>
      <c r="O464" s="10"/>
      <c r="P464" s="16"/>
      <c r="Q464" s="13">
        <v>9</v>
      </c>
      <c r="R464" s="16" t="s">
        <v>765</v>
      </c>
      <c r="S464" s="16" t="s">
        <v>583</v>
      </c>
      <c r="T464" s="10" t="s">
        <v>2768</v>
      </c>
      <c r="U464" s="10" t="s">
        <v>164</v>
      </c>
      <c r="V464" s="16" t="s">
        <v>1544</v>
      </c>
      <c r="W464" s="13"/>
      <c r="X464" s="16"/>
      <c r="Y464" s="13"/>
      <c r="Z464" s="13"/>
      <c r="AA464" s="10"/>
      <c r="AB464" s="10"/>
      <c r="AC464" s="10"/>
      <c r="AD464" s="10"/>
    </row>
    <row r="465" spans="2:30" ht="24" x14ac:dyDescent="0.55000000000000004">
      <c r="B465" s="16"/>
      <c r="C465" s="16"/>
      <c r="D465" s="16"/>
      <c r="E465" s="16"/>
      <c r="F465" s="10"/>
      <c r="G465" s="10"/>
      <c r="H465" s="16"/>
      <c r="I465" s="16"/>
      <c r="J465" s="16"/>
      <c r="K465" s="16"/>
      <c r="L465" s="10"/>
      <c r="M465" s="10"/>
      <c r="N465" s="10"/>
      <c r="O465" s="10"/>
      <c r="P465" s="16"/>
      <c r="Q465" s="13">
        <v>10</v>
      </c>
      <c r="R465" s="16" t="s">
        <v>779</v>
      </c>
      <c r="S465" s="16" t="s">
        <v>583</v>
      </c>
      <c r="T465" s="10" t="s">
        <v>2250</v>
      </c>
      <c r="U465" s="10" t="s">
        <v>780</v>
      </c>
      <c r="V465" s="16" t="s">
        <v>1544</v>
      </c>
      <c r="W465" s="13"/>
      <c r="X465" s="16"/>
      <c r="Y465" s="13"/>
      <c r="Z465" s="13"/>
      <c r="AA465" s="10"/>
      <c r="AB465" s="10"/>
      <c r="AC465" s="10"/>
      <c r="AD465" s="10"/>
    </row>
    <row r="466" spans="2:30" ht="24" x14ac:dyDescent="0.55000000000000004">
      <c r="B466" s="16"/>
      <c r="C466" s="16"/>
      <c r="D466" s="16"/>
      <c r="E466" s="16"/>
      <c r="F466" s="10"/>
      <c r="G466" s="10"/>
      <c r="H466" s="16"/>
      <c r="I466" s="16"/>
      <c r="J466" s="16"/>
      <c r="K466" s="16"/>
      <c r="L466" s="10"/>
      <c r="M466" s="10"/>
      <c r="N466" s="10"/>
      <c r="O466" s="10"/>
      <c r="P466" s="16"/>
      <c r="Q466" s="13">
        <v>11</v>
      </c>
      <c r="R466" s="16" t="s">
        <v>796</v>
      </c>
      <c r="S466" s="16" t="s">
        <v>583</v>
      </c>
      <c r="T466" s="10" t="s">
        <v>331</v>
      </c>
      <c r="U466" s="10" t="s">
        <v>797</v>
      </c>
      <c r="V466" s="16" t="s">
        <v>1544</v>
      </c>
      <c r="W466" s="13"/>
      <c r="X466" s="16"/>
      <c r="Y466" s="13"/>
      <c r="Z466" s="13"/>
      <c r="AA466" s="10"/>
      <c r="AB466" s="10"/>
      <c r="AC466" s="10"/>
      <c r="AD466" s="10"/>
    </row>
    <row r="467" spans="2:30" ht="24" x14ac:dyDescent="0.55000000000000004">
      <c r="B467" s="16"/>
      <c r="C467" s="16"/>
      <c r="D467" s="16"/>
      <c r="E467" s="16"/>
      <c r="F467" s="10"/>
      <c r="G467" s="10"/>
      <c r="H467" s="16"/>
      <c r="I467" s="16"/>
      <c r="J467" s="16"/>
      <c r="K467" s="16"/>
      <c r="L467" s="10"/>
      <c r="M467" s="10"/>
      <c r="N467" s="10"/>
      <c r="O467" s="10"/>
      <c r="P467" s="16"/>
      <c r="Q467" s="13">
        <v>12</v>
      </c>
      <c r="R467" s="16" t="s">
        <v>806</v>
      </c>
      <c r="S467" s="16" t="s">
        <v>583</v>
      </c>
      <c r="T467" s="10" t="s">
        <v>2773</v>
      </c>
      <c r="U467" s="10" t="s">
        <v>95</v>
      </c>
      <c r="V467" s="16" t="s">
        <v>1544</v>
      </c>
      <c r="W467" s="13"/>
      <c r="X467" s="16"/>
      <c r="Y467" s="13"/>
      <c r="Z467" s="13"/>
      <c r="AA467" s="10"/>
      <c r="AB467" s="10"/>
      <c r="AC467" s="10"/>
      <c r="AD467" s="10"/>
    </row>
    <row r="468" spans="2:30" ht="24" x14ac:dyDescent="0.55000000000000004">
      <c r="B468" s="16"/>
      <c r="C468" s="16"/>
      <c r="D468" s="16"/>
      <c r="E468" s="16"/>
      <c r="F468" s="10"/>
      <c r="G468" s="10"/>
      <c r="H468" s="16"/>
      <c r="I468" s="16"/>
      <c r="J468" s="16"/>
      <c r="K468" s="16"/>
      <c r="L468" s="10"/>
      <c r="M468" s="10"/>
      <c r="N468" s="10"/>
      <c r="O468" s="10"/>
      <c r="P468" s="16"/>
      <c r="Q468" s="13">
        <v>13</v>
      </c>
      <c r="R468" s="16" t="s">
        <v>818</v>
      </c>
      <c r="S468" s="16" t="s">
        <v>583</v>
      </c>
      <c r="T468" s="10" t="s">
        <v>819</v>
      </c>
      <c r="U468" s="10" t="s">
        <v>820</v>
      </c>
      <c r="V468" s="16" t="s">
        <v>1544</v>
      </c>
      <c r="W468" s="13"/>
      <c r="X468" s="16"/>
      <c r="Y468" s="13"/>
      <c r="Z468" s="13"/>
      <c r="AA468" s="10"/>
      <c r="AB468" s="10"/>
      <c r="AC468" s="10"/>
      <c r="AD468" s="10"/>
    </row>
    <row r="469" spans="2:30" ht="24" x14ac:dyDescent="0.55000000000000004">
      <c r="B469" s="16"/>
      <c r="C469" s="16"/>
      <c r="D469" s="16"/>
      <c r="E469" s="16"/>
      <c r="F469" s="10"/>
      <c r="G469" s="10"/>
      <c r="H469" s="16"/>
      <c r="I469" s="16"/>
      <c r="J469" s="16"/>
      <c r="K469" s="16"/>
      <c r="L469" s="10"/>
      <c r="M469" s="10"/>
      <c r="N469" s="10"/>
      <c r="O469" s="10"/>
      <c r="P469" s="16"/>
      <c r="Q469" s="13">
        <v>14</v>
      </c>
      <c r="R469" s="16" t="s">
        <v>828</v>
      </c>
      <c r="S469" s="16" t="s">
        <v>583</v>
      </c>
      <c r="T469" s="10" t="s">
        <v>2285</v>
      </c>
      <c r="U469" s="10" t="s">
        <v>461</v>
      </c>
      <c r="V469" s="16" t="s">
        <v>1544</v>
      </c>
      <c r="W469" s="13"/>
      <c r="X469" s="16"/>
      <c r="Y469" s="13"/>
      <c r="Z469" s="13"/>
      <c r="AA469" s="10"/>
      <c r="AB469" s="10"/>
      <c r="AC469" s="10"/>
      <c r="AD469" s="10"/>
    </row>
    <row r="470" spans="2:30" ht="24" x14ac:dyDescent="0.55000000000000004">
      <c r="B470" s="16"/>
      <c r="C470" s="16"/>
      <c r="D470" s="16"/>
      <c r="E470" s="16"/>
      <c r="F470" s="10"/>
      <c r="G470" s="10"/>
      <c r="H470" s="16"/>
      <c r="I470" s="16"/>
      <c r="J470" s="16"/>
      <c r="K470" s="16"/>
      <c r="L470" s="10"/>
      <c r="M470" s="10"/>
      <c r="N470" s="10"/>
      <c r="O470" s="10"/>
      <c r="P470" s="16"/>
      <c r="Q470" s="13">
        <v>15</v>
      </c>
      <c r="R470" s="16" t="s">
        <v>837</v>
      </c>
      <c r="S470" s="16" t="s">
        <v>583</v>
      </c>
      <c r="T470" s="10" t="s">
        <v>2251</v>
      </c>
      <c r="U470" s="10" t="s">
        <v>242</v>
      </c>
      <c r="V470" s="16" t="s">
        <v>1544</v>
      </c>
      <c r="W470" s="13"/>
      <c r="X470" s="16"/>
      <c r="Y470" s="13"/>
      <c r="Z470" s="13"/>
      <c r="AA470" s="10"/>
      <c r="AB470" s="10"/>
      <c r="AC470" s="10"/>
      <c r="AD470" s="10"/>
    </row>
    <row r="471" spans="2:30" ht="24" x14ac:dyDescent="0.55000000000000004">
      <c r="B471" s="16"/>
      <c r="C471" s="16"/>
      <c r="D471" s="16"/>
      <c r="E471" s="16"/>
      <c r="F471" s="10"/>
      <c r="G471" s="10"/>
      <c r="H471" s="16"/>
      <c r="I471" s="16"/>
      <c r="J471" s="16"/>
      <c r="K471" s="16"/>
      <c r="L471" s="10"/>
      <c r="M471" s="10"/>
      <c r="N471" s="10"/>
      <c r="O471" s="10"/>
      <c r="P471" s="16"/>
      <c r="Q471" s="13">
        <v>16</v>
      </c>
      <c r="R471" s="16" t="s">
        <v>860</v>
      </c>
      <c r="S471" s="16" t="s">
        <v>583</v>
      </c>
      <c r="T471" s="10" t="s">
        <v>861</v>
      </c>
      <c r="U471" s="10" t="s">
        <v>862</v>
      </c>
      <c r="V471" s="16" t="s">
        <v>1544</v>
      </c>
      <c r="W471" s="13"/>
      <c r="X471" s="16"/>
      <c r="Y471" s="13"/>
      <c r="Z471" s="13"/>
      <c r="AA471" s="10"/>
      <c r="AB471" s="10"/>
      <c r="AC471" s="10"/>
      <c r="AD471" s="10"/>
    </row>
    <row r="472" spans="2:30" ht="24" x14ac:dyDescent="0.55000000000000004">
      <c r="B472" s="16"/>
      <c r="C472" s="16"/>
      <c r="D472" s="16"/>
      <c r="E472" s="16"/>
      <c r="F472" s="10"/>
      <c r="G472" s="10"/>
      <c r="H472" s="16"/>
      <c r="I472" s="16"/>
      <c r="J472" s="16"/>
      <c r="K472" s="16"/>
      <c r="L472" s="10"/>
      <c r="M472" s="10"/>
      <c r="N472" s="10"/>
      <c r="O472" s="10"/>
      <c r="P472" s="16"/>
      <c r="Q472" s="13">
        <v>17</v>
      </c>
      <c r="R472" s="16" t="s">
        <v>1966</v>
      </c>
      <c r="S472" s="16" t="s">
        <v>583</v>
      </c>
      <c r="T472" s="10" t="s">
        <v>1967</v>
      </c>
      <c r="U472" s="10" t="s">
        <v>1968</v>
      </c>
      <c r="V472" s="16" t="s">
        <v>1544</v>
      </c>
      <c r="W472" s="13"/>
      <c r="X472" s="16"/>
      <c r="Y472" s="13"/>
      <c r="Z472" s="13"/>
      <c r="AA472" s="10"/>
      <c r="AB472" s="10"/>
      <c r="AC472" s="10"/>
      <c r="AD472" s="10"/>
    </row>
    <row r="473" spans="2:30" ht="24" x14ac:dyDescent="0.55000000000000004">
      <c r="B473" s="16"/>
      <c r="C473" s="16"/>
      <c r="D473" s="16"/>
      <c r="E473" s="16"/>
      <c r="F473" s="10"/>
      <c r="G473" s="10"/>
      <c r="H473" s="16"/>
      <c r="I473" s="16"/>
      <c r="J473" s="16"/>
      <c r="K473" s="16"/>
      <c r="L473" s="10"/>
      <c r="M473" s="10"/>
      <c r="N473" s="10"/>
      <c r="O473" s="10"/>
      <c r="P473" s="16"/>
      <c r="Q473" s="13">
        <v>18</v>
      </c>
      <c r="R473" s="16" t="s">
        <v>1971</v>
      </c>
      <c r="S473" s="16" t="s">
        <v>583</v>
      </c>
      <c r="T473" s="10" t="s">
        <v>523</v>
      </c>
      <c r="U473" s="10" t="s">
        <v>1972</v>
      </c>
      <c r="V473" s="16" t="s">
        <v>1544</v>
      </c>
      <c r="W473" s="13"/>
      <c r="X473" s="16"/>
      <c r="Y473" s="13"/>
      <c r="Z473" s="13"/>
      <c r="AA473" s="10"/>
      <c r="AB473" s="10"/>
      <c r="AC473" s="10"/>
      <c r="AD473" s="10"/>
    </row>
    <row r="474" spans="2:30" ht="24" x14ac:dyDescent="0.55000000000000004">
      <c r="B474" s="16"/>
      <c r="C474" s="16"/>
      <c r="D474" s="16"/>
      <c r="E474" s="16"/>
      <c r="F474" s="10"/>
      <c r="G474" s="10"/>
      <c r="H474" s="16"/>
      <c r="I474" s="16"/>
      <c r="J474" s="16"/>
      <c r="K474" s="16"/>
      <c r="L474" s="10"/>
      <c r="M474" s="10"/>
      <c r="N474" s="10"/>
      <c r="O474" s="10"/>
      <c r="P474" s="16"/>
      <c r="Q474" s="13">
        <v>19</v>
      </c>
      <c r="R474" s="16" t="s">
        <v>1976</v>
      </c>
      <c r="S474" s="16" t="s">
        <v>583</v>
      </c>
      <c r="T474" s="10" t="s">
        <v>1977</v>
      </c>
      <c r="U474" s="10" t="s">
        <v>1978</v>
      </c>
      <c r="V474" s="16" t="s">
        <v>1544</v>
      </c>
      <c r="W474" s="13"/>
      <c r="X474" s="16"/>
      <c r="Y474" s="13"/>
      <c r="Z474" s="13"/>
      <c r="AA474" s="10"/>
      <c r="AB474" s="10"/>
      <c r="AC474" s="10"/>
      <c r="AD474" s="10"/>
    </row>
    <row r="475" spans="2:30" ht="24" x14ac:dyDescent="0.55000000000000004">
      <c r="B475" s="16"/>
      <c r="C475" s="16"/>
      <c r="D475" s="16"/>
      <c r="E475" s="16"/>
      <c r="F475" s="10"/>
      <c r="G475" s="10"/>
      <c r="H475" s="16"/>
      <c r="I475" s="16"/>
      <c r="J475" s="16"/>
      <c r="K475" s="16"/>
      <c r="L475" s="10"/>
      <c r="M475" s="10"/>
      <c r="N475" s="10"/>
      <c r="O475" s="10"/>
      <c r="P475" s="16"/>
      <c r="Q475" s="13">
        <v>20</v>
      </c>
      <c r="R475" s="16" t="s">
        <v>2781</v>
      </c>
      <c r="S475" s="16" t="s">
        <v>583</v>
      </c>
      <c r="T475" s="10" t="s">
        <v>2782</v>
      </c>
      <c r="U475" s="10" t="s">
        <v>2783</v>
      </c>
      <c r="V475" s="16" t="s">
        <v>1544</v>
      </c>
      <c r="W475" s="13"/>
      <c r="X475" s="16"/>
      <c r="Y475" s="13"/>
      <c r="Z475" s="13"/>
      <c r="AA475" s="10"/>
      <c r="AB475" s="10"/>
      <c r="AC475" s="10"/>
      <c r="AD475" s="10"/>
    </row>
    <row r="476" spans="2:30" ht="24" x14ac:dyDescent="0.55000000000000004">
      <c r="B476" s="16"/>
      <c r="C476" s="16"/>
      <c r="D476" s="16"/>
      <c r="E476" s="16"/>
      <c r="F476" s="10"/>
      <c r="G476" s="10"/>
      <c r="H476" s="16"/>
      <c r="I476" s="16"/>
      <c r="J476" s="16"/>
      <c r="K476" s="16"/>
      <c r="L476" s="10"/>
      <c r="M476" s="10"/>
      <c r="N476" s="10"/>
      <c r="O476" s="10"/>
      <c r="P476" s="16"/>
      <c r="Q476" s="13">
        <v>21</v>
      </c>
      <c r="R476" s="16" t="s">
        <v>2786</v>
      </c>
      <c r="S476" s="16" t="s">
        <v>583</v>
      </c>
      <c r="T476" s="10" t="s">
        <v>2787</v>
      </c>
      <c r="U476" s="10" t="s">
        <v>2788</v>
      </c>
      <c r="V476" s="16" t="s">
        <v>1544</v>
      </c>
      <c r="W476" s="13"/>
      <c r="X476" s="16"/>
      <c r="Y476" s="13"/>
      <c r="Z476" s="13"/>
      <c r="AA476" s="10"/>
      <c r="AB476" s="10"/>
      <c r="AC476" s="10"/>
      <c r="AD476" s="10"/>
    </row>
    <row r="477" spans="2:30" ht="24" x14ac:dyDescent="0.55000000000000004">
      <c r="B477" s="16"/>
      <c r="C477" s="16"/>
      <c r="D477" s="16"/>
      <c r="E477" s="16"/>
      <c r="F477" s="10"/>
      <c r="G477" s="10"/>
      <c r="H477" s="16"/>
      <c r="I477" s="16"/>
      <c r="J477" s="16"/>
      <c r="K477" s="16"/>
      <c r="L477" s="10"/>
      <c r="M477" s="10"/>
      <c r="N477" s="10"/>
      <c r="O477" s="10"/>
      <c r="P477" s="16"/>
      <c r="Q477" s="13">
        <v>22</v>
      </c>
      <c r="R477" s="16" t="s">
        <v>876</v>
      </c>
      <c r="S477" s="16" t="s">
        <v>583</v>
      </c>
      <c r="T477" s="10" t="s">
        <v>851</v>
      </c>
      <c r="U477" s="10" t="s">
        <v>546</v>
      </c>
      <c r="V477" s="16" t="s">
        <v>1544</v>
      </c>
      <c r="W477" s="13"/>
      <c r="X477" s="16"/>
      <c r="Y477" s="13"/>
      <c r="Z477" s="13"/>
      <c r="AA477" s="10"/>
      <c r="AB477" s="10"/>
      <c r="AC477" s="10"/>
      <c r="AD477" s="10"/>
    </row>
    <row r="478" spans="2:30" ht="24" x14ac:dyDescent="0.55000000000000004">
      <c r="B478" s="16"/>
      <c r="C478" s="16"/>
      <c r="D478" s="16"/>
      <c r="E478" s="16"/>
      <c r="F478" s="10"/>
      <c r="G478" s="10"/>
      <c r="H478" s="16"/>
      <c r="I478" s="16"/>
      <c r="J478" s="16"/>
      <c r="K478" s="16"/>
      <c r="L478" s="10"/>
      <c r="M478" s="10"/>
      <c r="N478" s="10"/>
      <c r="O478" s="10"/>
      <c r="P478" s="16"/>
      <c r="Q478" s="13">
        <v>23</v>
      </c>
      <c r="R478" s="16" t="s">
        <v>899</v>
      </c>
      <c r="S478" s="16" t="s">
        <v>583</v>
      </c>
      <c r="T478" s="10" t="s">
        <v>900</v>
      </c>
      <c r="U478" s="10" t="s">
        <v>352</v>
      </c>
      <c r="V478" s="16" t="s">
        <v>1544</v>
      </c>
      <c r="W478" s="13"/>
      <c r="X478" s="16"/>
      <c r="Y478" s="13"/>
      <c r="Z478" s="13"/>
      <c r="AA478" s="10"/>
      <c r="AB478" s="10"/>
      <c r="AC478" s="10"/>
      <c r="AD478" s="10"/>
    </row>
    <row r="479" spans="2:30" ht="24" x14ac:dyDescent="0.55000000000000004">
      <c r="B479" s="16"/>
      <c r="C479" s="16"/>
      <c r="D479" s="16"/>
      <c r="E479" s="16"/>
      <c r="F479" s="10"/>
      <c r="G479" s="10"/>
      <c r="H479" s="16"/>
      <c r="I479" s="16"/>
      <c r="J479" s="16"/>
      <c r="K479" s="16"/>
      <c r="L479" s="10"/>
      <c r="M479" s="10"/>
      <c r="N479" s="10"/>
      <c r="O479" s="10"/>
      <c r="P479" s="16"/>
      <c r="Q479" s="13">
        <v>24</v>
      </c>
      <c r="R479" s="16" t="s">
        <v>910</v>
      </c>
      <c r="S479" s="16" t="s">
        <v>583</v>
      </c>
      <c r="T479" s="10" t="s">
        <v>911</v>
      </c>
      <c r="U479" s="10" t="s">
        <v>912</v>
      </c>
      <c r="V479" s="16" t="s">
        <v>1544</v>
      </c>
      <c r="W479" s="13"/>
      <c r="X479" s="16"/>
      <c r="Y479" s="13"/>
      <c r="Z479" s="13"/>
      <c r="AA479" s="10"/>
      <c r="AB479" s="10"/>
      <c r="AC479" s="10"/>
      <c r="AD479" s="10"/>
    </row>
    <row r="480" spans="2:30" ht="24" x14ac:dyDescent="0.55000000000000004">
      <c r="B480" s="16"/>
      <c r="C480" s="16"/>
      <c r="D480" s="16"/>
      <c r="E480" s="16"/>
      <c r="F480" s="10"/>
      <c r="G480" s="10"/>
      <c r="H480" s="16"/>
      <c r="I480" s="16"/>
      <c r="J480" s="16"/>
      <c r="K480" s="16"/>
      <c r="L480" s="10"/>
      <c r="M480" s="10"/>
      <c r="N480" s="10"/>
      <c r="O480" s="10"/>
      <c r="P480" s="16"/>
      <c r="Q480" s="13">
        <v>25</v>
      </c>
      <c r="R480" s="16" t="s">
        <v>925</v>
      </c>
      <c r="S480" s="16" t="s">
        <v>583</v>
      </c>
      <c r="T480" s="10" t="s">
        <v>3008</v>
      </c>
      <c r="U480" s="10" t="s">
        <v>926</v>
      </c>
      <c r="V480" s="16" t="s">
        <v>1544</v>
      </c>
      <c r="W480" s="13"/>
      <c r="X480" s="16"/>
      <c r="Y480" s="13"/>
      <c r="Z480" s="13"/>
      <c r="AA480" s="10"/>
      <c r="AB480" s="10"/>
      <c r="AC480" s="10"/>
      <c r="AD480" s="10"/>
    </row>
    <row r="481" spans="2:30" ht="24" x14ac:dyDescent="0.55000000000000004">
      <c r="B481" s="16"/>
      <c r="C481" s="16"/>
      <c r="D481" s="16"/>
      <c r="E481" s="16"/>
      <c r="F481" s="10"/>
      <c r="G481" s="10"/>
      <c r="H481" s="16"/>
      <c r="I481" s="16"/>
      <c r="J481" s="16"/>
      <c r="K481" s="16"/>
      <c r="L481" s="10"/>
      <c r="M481" s="10"/>
      <c r="N481" s="10"/>
      <c r="O481" s="10"/>
      <c r="P481" s="16"/>
      <c r="Q481" s="13">
        <v>26</v>
      </c>
      <c r="R481" s="16" t="s">
        <v>934</v>
      </c>
      <c r="S481" s="16" t="s">
        <v>583</v>
      </c>
      <c r="T481" s="10" t="s">
        <v>935</v>
      </c>
      <c r="U481" s="10" t="s">
        <v>181</v>
      </c>
      <c r="V481" s="16" t="s">
        <v>1544</v>
      </c>
      <c r="W481" s="13"/>
      <c r="X481" s="16"/>
      <c r="Y481" s="13"/>
      <c r="Z481" s="13"/>
      <c r="AA481" s="10"/>
      <c r="AB481" s="10"/>
      <c r="AC481" s="10"/>
      <c r="AD481" s="10"/>
    </row>
    <row r="482" spans="2:30" ht="24" x14ac:dyDescent="0.55000000000000004">
      <c r="B482" s="16"/>
      <c r="C482" s="16"/>
      <c r="D482" s="16"/>
      <c r="E482" s="16"/>
      <c r="F482" s="10"/>
      <c r="G482" s="10"/>
      <c r="H482" s="16"/>
      <c r="I482" s="16"/>
      <c r="J482" s="16"/>
      <c r="K482" s="16"/>
      <c r="L482" s="10"/>
      <c r="M482" s="10"/>
      <c r="N482" s="10"/>
      <c r="O482" s="10"/>
      <c r="P482" s="16"/>
      <c r="Q482" s="13">
        <v>27</v>
      </c>
      <c r="R482" s="16" t="s">
        <v>948</v>
      </c>
      <c r="S482" s="16" t="s">
        <v>583</v>
      </c>
      <c r="T482" s="10" t="s">
        <v>949</v>
      </c>
      <c r="U482" s="10" t="s">
        <v>950</v>
      </c>
      <c r="V482" s="16" t="s">
        <v>1544</v>
      </c>
      <c r="W482" s="13"/>
      <c r="X482" s="16"/>
      <c r="Y482" s="13"/>
      <c r="Z482" s="13"/>
      <c r="AA482" s="10"/>
      <c r="AB482" s="10"/>
      <c r="AC482" s="10"/>
      <c r="AD482" s="10"/>
    </row>
    <row r="483" spans="2:30" ht="24" x14ac:dyDescent="0.55000000000000004">
      <c r="B483" s="16"/>
      <c r="C483" s="16"/>
      <c r="D483" s="16"/>
      <c r="E483" s="16"/>
      <c r="F483" s="10"/>
      <c r="G483" s="10"/>
      <c r="H483" s="16"/>
      <c r="I483" s="16"/>
      <c r="J483" s="16"/>
      <c r="K483" s="16"/>
      <c r="L483" s="10"/>
      <c r="M483" s="10"/>
      <c r="N483" s="10"/>
      <c r="O483" s="10"/>
      <c r="P483" s="16"/>
      <c r="Q483" s="13">
        <v>28</v>
      </c>
      <c r="R483" s="16" t="s">
        <v>960</v>
      </c>
      <c r="S483" s="16" t="s">
        <v>583</v>
      </c>
      <c r="T483" s="10" t="s">
        <v>2799</v>
      </c>
      <c r="U483" s="10" t="s">
        <v>961</v>
      </c>
      <c r="V483" s="16" t="s">
        <v>1544</v>
      </c>
      <c r="W483" s="13"/>
      <c r="X483" s="16"/>
      <c r="Y483" s="13"/>
      <c r="Z483" s="13"/>
      <c r="AA483" s="10"/>
      <c r="AB483" s="10"/>
      <c r="AC483" s="10"/>
      <c r="AD483" s="10"/>
    </row>
    <row r="484" spans="2:30" ht="24" x14ac:dyDescent="0.55000000000000004">
      <c r="B484" s="16"/>
      <c r="C484" s="16"/>
      <c r="D484" s="16"/>
      <c r="E484" s="16"/>
      <c r="F484" s="10"/>
      <c r="G484" s="10"/>
      <c r="H484" s="16"/>
      <c r="I484" s="16"/>
      <c r="J484" s="16"/>
      <c r="K484" s="16"/>
      <c r="L484" s="10"/>
      <c r="M484" s="10"/>
      <c r="N484" s="10"/>
      <c r="O484" s="10"/>
      <c r="P484" s="16"/>
      <c r="Q484" s="13">
        <v>29</v>
      </c>
      <c r="R484" s="16" t="s">
        <v>976</v>
      </c>
      <c r="S484" s="16" t="s">
        <v>583</v>
      </c>
      <c r="T484" s="10" t="s">
        <v>3009</v>
      </c>
      <c r="U484" s="10" t="s">
        <v>137</v>
      </c>
      <c r="V484" s="16" t="s">
        <v>1544</v>
      </c>
      <c r="W484" s="13"/>
      <c r="X484" s="16"/>
      <c r="Y484" s="13"/>
      <c r="Z484" s="13"/>
      <c r="AA484" s="10"/>
      <c r="AB484" s="10"/>
      <c r="AC484" s="10"/>
      <c r="AD484" s="10"/>
    </row>
    <row r="485" spans="2:30" ht="24" x14ac:dyDescent="0.55000000000000004">
      <c r="B485" s="16"/>
      <c r="C485" s="16"/>
      <c r="D485" s="16"/>
      <c r="E485" s="16"/>
      <c r="F485" s="10"/>
      <c r="G485" s="10"/>
      <c r="H485" s="16"/>
      <c r="I485" s="16"/>
      <c r="J485" s="16"/>
      <c r="K485" s="16"/>
      <c r="L485" s="10"/>
      <c r="M485" s="10"/>
      <c r="N485" s="10"/>
      <c r="O485" s="10"/>
      <c r="P485" s="16"/>
      <c r="Q485" s="13">
        <v>30</v>
      </c>
      <c r="R485" s="16" t="s">
        <v>995</v>
      </c>
      <c r="S485" s="16" t="s">
        <v>583</v>
      </c>
      <c r="T485" s="10" t="s">
        <v>996</v>
      </c>
      <c r="U485" s="10" t="s">
        <v>424</v>
      </c>
      <c r="V485" s="16" t="s">
        <v>1544</v>
      </c>
      <c r="W485" s="13"/>
      <c r="X485" s="16"/>
      <c r="Y485" s="13"/>
      <c r="Z485" s="13"/>
      <c r="AA485" s="10"/>
      <c r="AB485" s="10"/>
      <c r="AC485" s="10"/>
      <c r="AD485" s="10"/>
    </row>
    <row r="486" spans="2:30" ht="24" x14ac:dyDescent="0.55000000000000004">
      <c r="B486" s="16"/>
      <c r="C486" s="16"/>
      <c r="D486" s="16"/>
      <c r="E486" s="16"/>
      <c r="F486" s="10"/>
      <c r="G486" s="10"/>
      <c r="H486" s="16"/>
      <c r="I486" s="16"/>
      <c r="J486" s="16"/>
      <c r="K486" s="16"/>
      <c r="L486" s="10"/>
      <c r="M486" s="10"/>
      <c r="N486" s="10"/>
      <c r="O486" s="10"/>
      <c r="P486" s="16"/>
      <c r="Q486" s="13">
        <v>31</v>
      </c>
      <c r="R486" s="16" t="s">
        <v>1005</v>
      </c>
      <c r="S486" s="16" t="s">
        <v>583</v>
      </c>
      <c r="T486" s="10" t="s">
        <v>1006</v>
      </c>
      <c r="U486" s="10" t="s">
        <v>1007</v>
      </c>
      <c r="V486" s="16" t="s">
        <v>1544</v>
      </c>
      <c r="W486" s="13"/>
      <c r="X486" s="16"/>
      <c r="Y486" s="13"/>
      <c r="Z486" s="13"/>
      <c r="AA486" s="10"/>
      <c r="AB486" s="10"/>
      <c r="AC486" s="10"/>
      <c r="AD486" s="10"/>
    </row>
    <row r="487" spans="2:30" ht="24" x14ac:dyDescent="0.55000000000000004">
      <c r="B487" s="16"/>
      <c r="C487" s="16"/>
      <c r="D487" s="16"/>
      <c r="E487" s="16"/>
      <c r="F487" s="10"/>
      <c r="G487" s="10"/>
      <c r="H487" s="16"/>
      <c r="I487" s="16"/>
      <c r="J487" s="16"/>
      <c r="K487" s="16"/>
      <c r="L487" s="10"/>
      <c r="M487" s="10"/>
      <c r="N487" s="10"/>
      <c r="O487" s="10"/>
      <c r="P487" s="16"/>
      <c r="Q487" s="13">
        <v>32</v>
      </c>
      <c r="R487" s="16" t="s">
        <v>1022</v>
      </c>
      <c r="S487" s="16" t="s">
        <v>583</v>
      </c>
      <c r="T487" s="10" t="s">
        <v>238</v>
      </c>
      <c r="U487" s="10" t="s">
        <v>1023</v>
      </c>
      <c r="V487" s="16" t="s">
        <v>1544</v>
      </c>
      <c r="W487" s="13"/>
      <c r="X487" s="16"/>
      <c r="Y487" s="13"/>
      <c r="Z487" s="13"/>
      <c r="AA487" s="10"/>
      <c r="AB487" s="10"/>
      <c r="AC487" s="10"/>
      <c r="AD487" s="10"/>
    </row>
    <row r="488" spans="2:30" ht="24" x14ac:dyDescent="0.55000000000000004">
      <c r="B488" s="16"/>
      <c r="C488" s="16"/>
      <c r="D488" s="16"/>
      <c r="E488" s="16"/>
      <c r="F488" s="10"/>
      <c r="G488" s="10"/>
      <c r="H488" s="16"/>
      <c r="I488" s="16"/>
      <c r="J488" s="16"/>
      <c r="K488" s="16"/>
      <c r="L488" s="10"/>
      <c r="M488" s="10"/>
      <c r="N488" s="10"/>
      <c r="O488" s="10"/>
      <c r="P488" s="16"/>
      <c r="Q488" s="13">
        <v>33</v>
      </c>
      <c r="R488" s="16" t="s">
        <v>1030</v>
      </c>
      <c r="S488" s="16" t="s">
        <v>583</v>
      </c>
      <c r="T488" s="10" t="s">
        <v>1980</v>
      </c>
      <c r="U488" s="10" t="s">
        <v>551</v>
      </c>
      <c r="V488" s="16" t="s">
        <v>1544</v>
      </c>
      <c r="W488" s="13"/>
      <c r="X488" s="16"/>
      <c r="Y488" s="13"/>
      <c r="Z488" s="13"/>
      <c r="AA488" s="10"/>
      <c r="AB488" s="10"/>
      <c r="AC488" s="10"/>
      <c r="AD488" s="10"/>
    </row>
    <row r="489" spans="2:30" ht="24" x14ac:dyDescent="0.55000000000000004">
      <c r="B489" s="16"/>
      <c r="C489" s="16"/>
      <c r="D489" s="16"/>
      <c r="E489" s="16"/>
      <c r="F489" s="10"/>
      <c r="G489" s="10"/>
      <c r="H489" s="16"/>
      <c r="I489" s="16"/>
      <c r="J489" s="16"/>
      <c r="K489" s="16"/>
      <c r="L489" s="10"/>
      <c r="M489" s="10"/>
      <c r="N489" s="10"/>
      <c r="O489" s="10"/>
      <c r="P489" s="16"/>
      <c r="Q489" s="13">
        <v>34</v>
      </c>
      <c r="R489" s="16" t="s">
        <v>1046</v>
      </c>
      <c r="S489" s="16" t="s">
        <v>583</v>
      </c>
      <c r="T489" s="10" t="s">
        <v>2808</v>
      </c>
      <c r="U489" s="10" t="s">
        <v>1047</v>
      </c>
      <c r="V489" s="16" t="s">
        <v>1544</v>
      </c>
      <c r="W489" s="13"/>
      <c r="X489" s="16"/>
      <c r="Y489" s="13"/>
      <c r="Z489" s="13"/>
      <c r="AA489" s="10"/>
      <c r="AB489" s="10"/>
      <c r="AC489" s="10"/>
      <c r="AD489" s="10"/>
    </row>
    <row r="490" spans="2:30" ht="24" x14ac:dyDescent="0.55000000000000004">
      <c r="B490" s="16"/>
      <c r="C490" s="16"/>
      <c r="D490" s="16"/>
      <c r="E490" s="16"/>
      <c r="F490" s="10"/>
      <c r="G490" s="10"/>
      <c r="H490" s="16"/>
      <c r="I490" s="16"/>
      <c r="J490" s="16"/>
      <c r="K490" s="16"/>
      <c r="L490" s="10"/>
      <c r="M490" s="10"/>
      <c r="N490" s="10"/>
      <c r="O490" s="10"/>
      <c r="P490" s="16"/>
      <c r="Q490" s="13">
        <v>35</v>
      </c>
      <c r="R490" s="16" t="s">
        <v>1057</v>
      </c>
      <c r="S490" s="16" t="s">
        <v>583</v>
      </c>
      <c r="T490" s="10" t="s">
        <v>1058</v>
      </c>
      <c r="U490" s="10" t="s">
        <v>1059</v>
      </c>
      <c r="V490" s="16" t="s">
        <v>1544</v>
      </c>
      <c r="W490" s="13"/>
      <c r="X490" s="16"/>
      <c r="Y490" s="13"/>
      <c r="Z490" s="13"/>
      <c r="AA490" s="10"/>
      <c r="AB490" s="10"/>
      <c r="AC490" s="10"/>
      <c r="AD490" s="10"/>
    </row>
    <row r="491" spans="2:30" ht="24" x14ac:dyDescent="0.55000000000000004">
      <c r="B491" s="16"/>
      <c r="C491" s="16"/>
      <c r="D491" s="16"/>
      <c r="E491" s="16"/>
      <c r="F491" s="10"/>
      <c r="G491" s="10"/>
      <c r="H491" s="16"/>
      <c r="I491" s="16"/>
      <c r="J491" s="16"/>
      <c r="K491" s="16"/>
      <c r="L491" s="10"/>
      <c r="M491" s="10"/>
      <c r="N491" s="10"/>
      <c r="O491" s="10"/>
      <c r="P491" s="16"/>
      <c r="Q491" s="13">
        <v>36</v>
      </c>
      <c r="R491" s="16" t="s">
        <v>1060</v>
      </c>
      <c r="S491" s="16" t="s">
        <v>583</v>
      </c>
      <c r="T491" s="10" t="s">
        <v>1061</v>
      </c>
      <c r="U491" s="10" t="s">
        <v>805</v>
      </c>
      <c r="V491" s="16" t="s">
        <v>1544</v>
      </c>
      <c r="W491" s="13"/>
      <c r="X491" s="16"/>
      <c r="Y491" s="13"/>
      <c r="Z491" s="13"/>
      <c r="AA491" s="10"/>
      <c r="AB491" s="10"/>
      <c r="AC491" s="10"/>
      <c r="AD491" s="10"/>
    </row>
    <row r="492" spans="2:30" ht="24" x14ac:dyDescent="0.55000000000000004">
      <c r="B492" s="16"/>
      <c r="C492" s="16"/>
      <c r="D492" s="16"/>
      <c r="E492" s="16"/>
      <c r="F492" s="10"/>
      <c r="G492" s="10"/>
      <c r="H492" s="16"/>
      <c r="I492" s="16"/>
      <c r="J492" s="16"/>
      <c r="K492" s="16"/>
      <c r="L492" s="10"/>
      <c r="M492" s="10"/>
      <c r="N492" s="10"/>
      <c r="O492" s="10"/>
      <c r="P492" s="16"/>
      <c r="Q492" s="13">
        <v>37</v>
      </c>
      <c r="R492" s="16" t="s">
        <v>1981</v>
      </c>
      <c r="S492" s="16" t="s">
        <v>583</v>
      </c>
      <c r="T492" s="10" t="s">
        <v>3010</v>
      </c>
      <c r="U492" s="10" t="s">
        <v>1982</v>
      </c>
      <c r="V492" s="16" t="s">
        <v>1544</v>
      </c>
      <c r="W492" s="13"/>
      <c r="X492" s="16"/>
      <c r="Y492" s="13"/>
      <c r="Z492" s="13"/>
      <c r="AA492" s="10"/>
      <c r="AB492" s="10"/>
      <c r="AC492" s="10"/>
      <c r="AD492" s="10"/>
    </row>
    <row r="493" spans="2:30" ht="24" x14ac:dyDescent="0.55000000000000004">
      <c r="B493" s="16"/>
      <c r="C493" s="16"/>
      <c r="D493" s="16"/>
      <c r="E493" s="16"/>
      <c r="F493" s="10"/>
      <c r="G493" s="10"/>
      <c r="H493" s="16"/>
      <c r="I493" s="16"/>
      <c r="J493" s="16"/>
      <c r="K493" s="16"/>
      <c r="L493" s="10"/>
      <c r="M493" s="10"/>
      <c r="N493" s="10"/>
      <c r="O493" s="10"/>
      <c r="P493" s="16"/>
      <c r="Q493" s="13">
        <v>38</v>
      </c>
      <c r="R493" s="16" t="s">
        <v>1983</v>
      </c>
      <c r="S493" s="16" t="s">
        <v>583</v>
      </c>
      <c r="T493" s="10" t="s">
        <v>3011</v>
      </c>
      <c r="U493" s="10" t="s">
        <v>1984</v>
      </c>
      <c r="V493" s="16" t="s">
        <v>1544</v>
      </c>
      <c r="W493" s="13"/>
      <c r="X493" s="16"/>
      <c r="Y493" s="13"/>
      <c r="Z493" s="13"/>
      <c r="AA493" s="10"/>
      <c r="AB493" s="10"/>
      <c r="AC493" s="10"/>
      <c r="AD493" s="10"/>
    </row>
    <row r="494" spans="2:30" ht="24" x14ac:dyDescent="0.55000000000000004">
      <c r="B494" s="16"/>
      <c r="C494" s="16"/>
      <c r="D494" s="16"/>
      <c r="E494" s="16"/>
      <c r="F494" s="10"/>
      <c r="G494" s="10"/>
      <c r="H494" s="16"/>
      <c r="I494" s="16"/>
      <c r="J494" s="16"/>
      <c r="K494" s="16"/>
      <c r="L494" s="10"/>
      <c r="M494" s="10"/>
      <c r="N494" s="10"/>
      <c r="O494" s="10"/>
      <c r="P494" s="16"/>
      <c r="Q494" s="13">
        <v>39</v>
      </c>
      <c r="R494" s="16" t="s">
        <v>1990</v>
      </c>
      <c r="S494" s="16" t="s">
        <v>583</v>
      </c>
      <c r="T494" s="10" t="s">
        <v>449</v>
      </c>
      <c r="U494" s="10" t="s">
        <v>1991</v>
      </c>
      <c r="V494" s="16" t="s">
        <v>1544</v>
      </c>
      <c r="W494" s="13"/>
      <c r="X494" s="16"/>
      <c r="Y494" s="13"/>
      <c r="Z494" s="13"/>
      <c r="AA494" s="10"/>
      <c r="AB494" s="10"/>
      <c r="AC494" s="10"/>
      <c r="AD494" s="10"/>
    </row>
    <row r="495" spans="2:30" ht="24" x14ac:dyDescent="0.55000000000000004">
      <c r="B495" s="16"/>
      <c r="C495" s="16"/>
      <c r="D495" s="16"/>
      <c r="E495" s="16"/>
      <c r="F495" s="10"/>
      <c r="G495" s="10"/>
      <c r="H495" s="16"/>
      <c r="I495" s="16"/>
      <c r="J495" s="16"/>
      <c r="K495" s="16"/>
      <c r="L495" s="10"/>
      <c r="M495" s="10"/>
      <c r="N495" s="10"/>
      <c r="O495" s="10"/>
      <c r="P495" s="16"/>
      <c r="Q495" s="13">
        <v>1</v>
      </c>
      <c r="R495" s="16" t="s">
        <v>661</v>
      </c>
      <c r="S495" s="16" t="s">
        <v>584</v>
      </c>
      <c r="T495" s="10" t="s">
        <v>662</v>
      </c>
      <c r="U495" s="10" t="s">
        <v>663</v>
      </c>
      <c r="V495" s="16" t="s">
        <v>1544</v>
      </c>
      <c r="W495" s="13"/>
      <c r="X495" s="16"/>
      <c r="Y495" s="13"/>
      <c r="Z495" s="13"/>
      <c r="AA495" s="10"/>
      <c r="AB495" s="10"/>
      <c r="AC495" s="10"/>
      <c r="AD495" s="10"/>
    </row>
    <row r="496" spans="2:30" ht="24" x14ac:dyDescent="0.55000000000000004">
      <c r="B496" s="16"/>
      <c r="C496" s="16"/>
      <c r="D496" s="16"/>
      <c r="E496" s="16"/>
      <c r="F496" s="10"/>
      <c r="G496" s="10"/>
      <c r="H496" s="16"/>
      <c r="I496" s="16"/>
      <c r="J496" s="16"/>
      <c r="K496" s="16"/>
      <c r="L496" s="10"/>
      <c r="M496" s="10"/>
      <c r="N496" s="10"/>
      <c r="O496" s="10"/>
      <c r="P496" s="16"/>
      <c r="Q496" s="13">
        <v>2</v>
      </c>
      <c r="R496" s="16" t="s">
        <v>667</v>
      </c>
      <c r="S496" s="16" t="s">
        <v>584</v>
      </c>
      <c r="T496" s="10" t="s">
        <v>668</v>
      </c>
      <c r="U496" s="10" t="s">
        <v>669</v>
      </c>
      <c r="V496" s="16" t="s">
        <v>1544</v>
      </c>
      <c r="W496" s="13"/>
      <c r="X496" s="16"/>
      <c r="Y496" s="13"/>
      <c r="Z496" s="13"/>
      <c r="AA496" s="10"/>
      <c r="AB496" s="10"/>
      <c r="AC496" s="10"/>
      <c r="AD496" s="10"/>
    </row>
    <row r="497" spans="2:30" ht="24" x14ac:dyDescent="0.55000000000000004">
      <c r="B497" s="16"/>
      <c r="C497" s="16"/>
      <c r="D497" s="16"/>
      <c r="E497" s="16"/>
      <c r="F497" s="10"/>
      <c r="G497" s="10"/>
      <c r="H497" s="16"/>
      <c r="I497" s="16"/>
      <c r="J497" s="16"/>
      <c r="K497" s="16"/>
      <c r="L497" s="10"/>
      <c r="M497" s="10"/>
      <c r="N497" s="10"/>
      <c r="O497" s="10"/>
      <c r="P497" s="16"/>
      <c r="Q497" s="13">
        <v>3</v>
      </c>
      <c r="R497" s="16" t="s">
        <v>692</v>
      </c>
      <c r="S497" s="16" t="s">
        <v>584</v>
      </c>
      <c r="T497" s="10" t="s">
        <v>693</v>
      </c>
      <c r="U497" s="10" t="s">
        <v>138</v>
      </c>
      <c r="V497" s="16" t="s">
        <v>1544</v>
      </c>
      <c r="W497" s="13"/>
      <c r="X497" s="16"/>
      <c r="Y497" s="13"/>
      <c r="Z497" s="13"/>
      <c r="AA497" s="10"/>
      <c r="AB497" s="10"/>
      <c r="AC497" s="10"/>
      <c r="AD497" s="10"/>
    </row>
    <row r="498" spans="2:30" ht="24" x14ac:dyDescent="0.55000000000000004">
      <c r="B498" s="16"/>
      <c r="C498" s="16"/>
      <c r="D498" s="16"/>
      <c r="E498" s="16"/>
      <c r="F498" s="10"/>
      <c r="G498" s="10"/>
      <c r="H498" s="16"/>
      <c r="I498" s="16"/>
      <c r="J498" s="16"/>
      <c r="K498" s="16"/>
      <c r="L498" s="10"/>
      <c r="M498" s="10"/>
      <c r="N498" s="10"/>
      <c r="O498" s="10"/>
      <c r="P498" s="16"/>
      <c r="Q498" s="13">
        <v>4</v>
      </c>
      <c r="R498" s="16" t="s">
        <v>696</v>
      </c>
      <c r="S498" s="16" t="s">
        <v>584</v>
      </c>
      <c r="T498" s="10" t="s">
        <v>3012</v>
      </c>
      <c r="U498" s="10" t="s">
        <v>697</v>
      </c>
      <c r="V498" s="16" t="s">
        <v>1544</v>
      </c>
      <c r="W498" s="13"/>
      <c r="X498" s="16"/>
      <c r="Y498" s="13"/>
      <c r="Z498" s="13"/>
      <c r="AA498" s="10"/>
      <c r="AB498" s="10"/>
      <c r="AC498" s="10"/>
      <c r="AD498" s="10"/>
    </row>
    <row r="499" spans="2:30" ht="24" x14ac:dyDescent="0.55000000000000004">
      <c r="B499" s="16"/>
      <c r="C499" s="16"/>
      <c r="D499" s="16"/>
      <c r="E499" s="16"/>
      <c r="F499" s="10"/>
      <c r="G499" s="10"/>
      <c r="H499" s="16"/>
      <c r="I499" s="16"/>
      <c r="J499" s="16"/>
      <c r="K499" s="16"/>
      <c r="L499" s="10"/>
      <c r="M499" s="10"/>
      <c r="N499" s="10"/>
      <c r="O499" s="10"/>
      <c r="P499" s="16"/>
      <c r="Q499" s="13">
        <v>5</v>
      </c>
      <c r="R499" s="16" t="s">
        <v>715</v>
      </c>
      <c r="S499" s="16" t="s">
        <v>584</v>
      </c>
      <c r="T499" s="10" t="s">
        <v>3013</v>
      </c>
      <c r="U499" s="10" t="s">
        <v>716</v>
      </c>
      <c r="V499" s="16" t="s">
        <v>1544</v>
      </c>
      <c r="W499" s="13"/>
      <c r="X499" s="16"/>
      <c r="Y499" s="13"/>
      <c r="Z499" s="13"/>
      <c r="AA499" s="10"/>
      <c r="AB499" s="10"/>
      <c r="AC499" s="10"/>
      <c r="AD499" s="10"/>
    </row>
    <row r="500" spans="2:30" ht="24" x14ac:dyDescent="0.55000000000000004">
      <c r="B500" s="16"/>
      <c r="C500" s="16"/>
      <c r="D500" s="16"/>
      <c r="E500" s="16"/>
      <c r="F500" s="10"/>
      <c r="G500" s="10"/>
      <c r="H500" s="16"/>
      <c r="I500" s="16"/>
      <c r="J500" s="16"/>
      <c r="K500" s="16"/>
      <c r="L500" s="10"/>
      <c r="M500" s="10"/>
      <c r="N500" s="10"/>
      <c r="O500" s="10"/>
      <c r="P500" s="16"/>
      <c r="Q500" s="13">
        <v>6</v>
      </c>
      <c r="R500" s="16" t="s">
        <v>721</v>
      </c>
      <c r="S500" s="16" t="s">
        <v>584</v>
      </c>
      <c r="T500" s="10" t="s">
        <v>3014</v>
      </c>
      <c r="U500" s="10" t="s">
        <v>716</v>
      </c>
      <c r="V500" s="16" t="s">
        <v>1544</v>
      </c>
      <c r="W500" s="13"/>
      <c r="X500" s="16"/>
      <c r="Y500" s="13"/>
      <c r="Z500" s="13"/>
      <c r="AA500" s="10"/>
      <c r="AB500" s="10"/>
      <c r="AC500" s="10"/>
      <c r="AD500" s="10"/>
    </row>
    <row r="501" spans="2:30" ht="24" x14ac:dyDescent="0.55000000000000004">
      <c r="B501" s="16"/>
      <c r="C501" s="16"/>
      <c r="D501" s="16"/>
      <c r="E501" s="16"/>
      <c r="F501" s="10"/>
      <c r="G501" s="10"/>
      <c r="H501" s="16"/>
      <c r="I501" s="16"/>
      <c r="J501" s="16"/>
      <c r="K501" s="16"/>
      <c r="L501" s="10"/>
      <c r="M501" s="10"/>
      <c r="N501" s="10"/>
      <c r="O501" s="10"/>
      <c r="P501" s="16"/>
      <c r="Q501" s="13">
        <v>7</v>
      </c>
      <c r="R501" s="16" t="s">
        <v>736</v>
      </c>
      <c r="S501" s="16" t="s">
        <v>584</v>
      </c>
      <c r="T501" s="10" t="s">
        <v>737</v>
      </c>
      <c r="U501" s="10" t="s">
        <v>185</v>
      </c>
      <c r="V501" s="16" t="s">
        <v>1544</v>
      </c>
      <c r="W501" s="13"/>
      <c r="X501" s="16"/>
      <c r="Y501" s="13"/>
      <c r="Z501" s="13"/>
      <c r="AA501" s="10"/>
      <c r="AB501" s="10"/>
      <c r="AC501" s="10"/>
      <c r="AD501" s="10"/>
    </row>
    <row r="502" spans="2:30" ht="24" x14ac:dyDescent="0.55000000000000004">
      <c r="B502" s="16"/>
      <c r="C502" s="16"/>
      <c r="D502" s="16"/>
      <c r="E502" s="16"/>
      <c r="F502" s="10"/>
      <c r="G502" s="10"/>
      <c r="H502" s="16"/>
      <c r="I502" s="16"/>
      <c r="J502" s="16"/>
      <c r="K502" s="16"/>
      <c r="L502" s="10"/>
      <c r="M502" s="10"/>
      <c r="N502" s="10"/>
      <c r="O502" s="10"/>
      <c r="P502" s="16"/>
      <c r="Q502" s="13">
        <v>8</v>
      </c>
      <c r="R502" s="16" t="s">
        <v>762</v>
      </c>
      <c r="S502" s="16" t="s">
        <v>584</v>
      </c>
      <c r="T502" s="10" t="s">
        <v>763</v>
      </c>
      <c r="U502" s="10" t="s">
        <v>764</v>
      </c>
      <c r="V502" s="16" t="s">
        <v>1544</v>
      </c>
      <c r="W502" s="13"/>
      <c r="X502" s="16"/>
      <c r="Y502" s="13"/>
      <c r="Z502" s="13"/>
      <c r="AA502" s="10"/>
      <c r="AB502" s="10"/>
      <c r="AC502" s="10"/>
      <c r="AD502" s="10"/>
    </row>
    <row r="503" spans="2:30" ht="24" x14ac:dyDescent="0.55000000000000004">
      <c r="B503" s="16"/>
      <c r="C503" s="16"/>
      <c r="D503" s="16"/>
      <c r="E503" s="16"/>
      <c r="F503" s="10"/>
      <c r="G503" s="10"/>
      <c r="H503" s="16"/>
      <c r="I503" s="16"/>
      <c r="J503" s="16"/>
      <c r="K503" s="16"/>
      <c r="L503" s="10"/>
      <c r="M503" s="10"/>
      <c r="N503" s="10"/>
      <c r="O503" s="10"/>
      <c r="P503" s="16"/>
      <c r="Q503" s="13">
        <v>9</v>
      </c>
      <c r="R503" s="16" t="s">
        <v>798</v>
      </c>
      <c r="S503" s="16" t="s">
        <v>584</v>
      </c>
      <c r="T503" s="10" t="s">
        <v>799</v>
      </c>
      <c r="U503" s="10" t="s">
        <v>255</v>
      </c>
      <c r="V503" s="16" t="s">
        <v>1544</v>
      </c>
      <c r="W503" s="13"/>
      <c r="X503" s="16"/>
      <c r="Y503" s="13"/>
      <c r="Z503" s="13"/>
      <c r="AA503" s="10"/>
      <c r="AB503" s="10"/>
      <c r="AC503" s="10"/>
      <c r="AD503" s="10"/>
    </row>
    <row r="504" spans="2:30" ht="24" x14ac:dyDescent="0.55000000000000004">
      <c r="B504" s="16"/>
      <c r="C504" s="16"/>
      <c r="D504" s="16"/>
      <c r="E504" s="16"/>
      <c r="F504" s="10"/>
      <c r="G504" s="10"/>
      <c r="H504" s="16"/>
      <c r="I504" s="16"/>
      <c r="J504" s="16"/>
      <c r="K504" s="16"/>
      <c r="L504" s="10"/>
      <c r="M504" s="10"/>
      <c r="N504" s="10"/>
      <c r="O504" s="10"/>
      <c r="P504" s="16"/>
      <c r="Q504" s="13">
        <v>10</v>
      </c>
      <c r="R504" s="16" t="s">
        <v>804</v>
      </c>
      <c r="S504" s="16" t="s">
        <v>584</v>
      </c>
      <c r="T504" s="10" t="s">
        <v>3015</v>
      </c>
      <c r="U504" s="10" t="s">
        <v>805</v>
      </c>
      <c r="V504" s="16" t="s">
        <v>1544</v>
      </c>
      <c r="W504" s="13"/>
      <c r="X504" s="16"/>
      <c r="Y504" s="13"/>
      <c r="Z504" s="13"/>
      <c r="AA504" s="10"/>
      <c r="AB504" s="10"/>
      <c r="AC504" s="10"/>
      <c r="AD504" s="10"/>
    </row>
    <row r="505" spans="2:30" ht="24" x14ac:dyDescent="0.55000000000000004">
      <c r="B505" s="16"/>
      <c r="C505" s="16"/>
      <c r="D505" s="16"/>
      <c r="E505" s="16"/>
      <c r="F505" s="10"/>
      <c r="G505" s="10"/>
      <c r="H505" s="16"/>
      <c r="I505" s="16"/>
      <c r="J505" s="16"/>
      <c r="K505" s="16"/>
      <c r="L505" s="10"/>
      <c r="M505" s="10"/>
      <c r="N505" s="10"/>
      <c r="O505" s="10"/>
      <c r="P505" s="16"/>
      <c r="Q505" s="13">
        <v>11</v>
      </c>
      <c r="R505" s="16" t="s">
        <v>826</v>
      </c>
      <c r="S505" s="16" t="s">
        <v>584</v>
      </c>
      <c r="T505" s="10" t="s">
        <v>2772</v>
      </c>
      <c r="U505" s="10" t="s">
        <v>827</v>
      </c>
      <c r="V505" s="16" t="s">
        <v>1544</v>
      </c>
      <c r="W505" s="13"/>
      <c r="X505" s="16"/>
      <c r="Y505" s="13"/>
      <c r="Z505" s="13"/>
      <c r="AA505" s="10"/>
      <c r="AB505" s="10"/>
      <c r="AC505" s="10"/>
      <c r="AD505" s="10"/>
    </row>
    <row r="506" spans="2:30" ht="24" x14ac:dyDescent="0.55000000000000004">
      <c r="B506" s="16"/>
      <c r="C506" s="16"/>
      <c r="D506" s="16"/>
      <c r="E506" s="16"/>
      <c r="F506" s="10"/>
      <c r="G506" s="10"/>
      <c r="H506" s="16"/>
      <c r="I506" s="16"/>
      <c r="J506" s="16"/>
      <c r="K506" s="16"/>
      <c r="L506" s="10"/>
      <c r="M506" s="10"/>
      <c r="N506" s="10"/>
      <c r="O506" s="10"/>
      <c r="P506" s="16"/>
      <c r="Q506" s="13">
        <v>12</v>
      </c>
      <c r="R506" s="16" t="s">
        <v>843</v>
      </c>
      <c r="S506" s="16" t="s">
        <v>584</v>
      </c>
      <c r="T506" s="10" t="s">
        <v>3016</v>
      </c>
      <c r="U506" s="10" t="s">
        <v>844</v>
      </c>
      <c r="V506" s="16" t="s">
        <v>1544</v>
      </c>
      <c r="W506" s="13"/>
      <c r="X506" s="16"/>
      <c r="Y506" s="13"/>
      <c r="Z506" s="13"/>
      <c r="AA506" s="10"/>
      <c r="AB506" s="10"/>
      <c r="AC506" s="10"/>
      <c r="AD506" s="10"/>
    </row>
    <row r="507" spans="2:30" ht="24" x14ac:dyDescent="0.55000000000000004">
      <c r="B507" s="16"/>
      <c r="C507" s="16"/>
      <c r="D507" s="16"/>
      <c r="E507" s="16"/>
      <c r="F507" s="10"/>
      <c r="G507" s="10"/>
      <c r="H507" s="16"/>
      <c r="I507" s="16"/>
      <c r="J507" s="16"/>
      <c r="K507" s="16"/>
      <c r="L507" s="10"/>
      <c r="M507" s="10"/>
      <c r="N507" s="10"/>
      <c r="O507" s="10"/>
      <c r="P507" s="16"/>
      <c r="Q507" s="13">
        <v>13</v>
      </c>
      <c r="R507" s="16" t="s">
        <v>857</v>
      </c>
      <c r="S507" s="16" t="s">
        <v>584</v>
      </c>
      <c r="T507" s="10" t="s">
        <v>3017</v>
      </c>
      <c r="U507" s="10" t="s">
        <v>859</v>
      </c>
      <c r="V507" s="16" t="s">
        <v>1544</v>
      </c>
      <c r="W507" s="13"/>
      <c r="X507" s="16"/>
      <c r="Y507" s="13"/>
      <c r="Z507" s="13"/>
      <c r="AA507" s="10"/>
      <c r="AB507" s="10"/>
      <c r="AC507" s="10"/>
      <c r="AD507" s="10"/>
    </row>
    <row r="508" spans="2:30" ht="24" x14ac:dyDescent="0.55000000000000004">
      <c r="B508" s="16"/>
      <c r="C508" s="16"/>
      <c r="D508" s="16"/>
      <c r="E508" s="16"/>
      <c r="F508" s="10"/>
      <c r="G508" s="10"/>
      <c r="H508" s="16"/>
      <c r="I508" s="16"/>
      <c r="J508" s="16"/>
      <c r="K508" s="16"/>
      <c r="L508" s="10"/>
      <c r="M508" s="10"/>
      <c r="N508" s="10"/>
      <c r="O508" s="10"/>
      <c r="P508" s="16"/>
      <c r="Q508" s="13">
        <v>14</v>
      </c>
      <c r="R508" s="16" t="s">
        <v>1961</v>
      </c>
      <c r="S508" s="16" t="s">
        <v>584</v>
      </c>
      <c r="T508" s="10" t="s">
        <v>1962</v>
      </c>
      <c r="U508" s="10" t="s">
        <v>1963</v>
      </c>
      <c r="V508" s="16" t="s">
        <v>1544</v>
      </c>
      <c r="W508" s="13"/>
      <c r="X508" s="16"/>
      <c r="Y508" s="13"/>
      <c r="Z508" s="13"/>
      <c r="AA508" s="10"/>
      <c r="AB508" s="10"/>
      <c r="AC508" s="10"/>
      <c r="AD508" s="10"/>
    </row>
    <row r="509" spans="2:30" ht="24" x14ac:dyDescent="0.55000000000000004">
      <c r="B509" s="16"/>
      <c r="C509" s="16"/>
      <c r="D509" s="16"/>
      <c r="E509" s="16"/>
      <c r="F509" s="10"/>
      <c r="G509" s="10"/>
      <c r="H509" s="16"/>
      <c r="I509" s="16"/>
      <c r="J509" s="16"/>
      <c r="K509" s="16"/>
      <c r="L509" s="10"/>
      <c r="M509" s="10"/>
      <c r="N509" s="10"/>
      <c r="O509" s="10"/>
      <c r="P509" s="16"/>
      <c r="Q509" s="13">
        <v>15</v>
      </c>
      <c r="R509" s="16" t="s">
        <v>1161</v>
      </c>
      <c r="S509" s="16" t="s">
        <v>584</v>
      </c>
      <c r="T509" s="10" t="s">
        <v>2254</v>
      </c>
      <c r="U509" s="10" t="s">
        <v>252</v>
      </c>
      <c r="V509" s="16" t="s">
        <v>1544</v>
      </c>
      <c r="W509" s="13"/>
      <c r="X509" s="16"/>
      <c r="Y509" s="13"/>
      <c r="Z509" s="13"/>
      <c r="AA509" s="10"/>
      <c r="AB509" s="10"/>
      <c r="AC509" s="10"/>
      <c r="AD509" s="10"/>
    </row>
    <row r="510" spans="2:30" ht="24" x14ac:dyDescent="0.55000000000000004">
      <c r="B510" s="16"/>
      <c r="C510" s="16"/>
      <c r="D510" s="16"/>
      <c r="E510" s="16"/>
      <c r="F510" s="10"/>
      <c r="G510" s="10"/>
      <c r="H510" s="16"/>
      <c r="I510" s="16"/>
      <c r="J510" s="16"/>
      <c r="K510" s="16"/>
      <c r="L510" s="10"/>
      <c r="M510" s="10"/>
      <c r="N510" s="10"/>
      <c r="O510" s="10"/>
      <c r="P510" s="16"/>
      <c r="Q510" s="13">
        <v>16</v>
      </c>
      <c r="R510" s="16" t="s">
        <v>874</v>
      </c>
      <c r="S510" s="16" t="s">
        <v>584</v>
      </c>
      <c r="T510" s="10" t="s">
        <v>875</v>
      </c>
      <c r="U510" s="10" t="s">
        <v>327</v>
      </c>
      <c r="V510" s="16" t="s">
        <v>1544</v>
      </c>
      <c r="W510" s="13"/>
      <c r="X510" s="16"/>
      <c r="Y510" s="13"/>
      <c r="Z510" s="13"/>
      <c r="AA510" s="10"/>
      <c r="AB510" s="10"/>
      <c r="AC510" s="10"/>
      <c r="AD510" s="10"/>
    </row>
    <row r="511" spans="2:30" ht="24" x14ac:dyDescent="0.55000000000000004">
      <c r="B511" s="16"/>
      <c r="C511" s="16"/>
      <c r="D511" s="16"/>
      <c r="E511" s="16"/>
      <c r="F511" s="10"/>
      <c r="G511" s="10"/>
      <c r="H511" s="16"/>
      <c r="I511" s="16"/>
      <c r="J511" s="16"/>
      <c r="K511" s="16"/>
      <c r="L511" s="10"/>
      <c r="M511" s="10"/>
      <c r="N511" s="10"/>
      <c r="O511" s="10"/>
      <c r="P511" s="16"/>
      <c r="Q511" s="13">
        <v>17</v>
      </c>
      <c r="R511" s="16" t="s">
        <v>885</v>
      </c>
      <c r="S511" s="16" t="s">
        <v>584</v>
      </c>
      <c r="T511" s="10" t="s">
        <v>204</v>
      </c>
      <c r="U511" s="10" t="s">
        <v>886</v>
      </c>
      <c r="V511" s="16" t="s">
        <v>1544</v>
      </c>
      <c r="W511" s="13"/>
      <c r="X511" s="16"/>
      <c r="Y511" s="13"/>
      <c r="Z511" s="13"/>
      <c r="AA511" s="10"/>
      <c r="AB511" s="10"/>
      <c r="AC511" s="10"/>
      <c r="AD511" s="10"/>
    </row>
    <row r="512" spans="2:30" ht="24" x14ac:dyDescent="0.55000000000000004">
      <c r="B512" s="16"/>
      <c r="C512" s="16"/>
      <c r="D512" s="16"/>
      <c r="E512" s="16"/>
      <c r="F512" s="10"/>
      <c r="G512" s="10"/>
      <c r="H512" s="16"/>
      <c r="I512" s="16"/>
      <c r="J512" s="16"/>
      <c r="K512" s="16"/>
      <c r="L512" s="10"/>
      <c r="M512" s="10"/>
      <c r="N512" s="10"/>
      <c r="O512" s="10"/>
      <c r="P512" s="16"/>
      <c r="Q512" s="13">
        <v>18</v>
      </c>
      <c r="R512" s="16" t="s">
        <v>897</v>
      </c>
      <c r="S512" s="16" t="s">
        <v>584</v>
      </c>
      <c r="T512" s="10" t="s">
        <v>204</v>
      </c>
      <c r="U512" s="10" t="s">
        <v>898</v>
      </c>
      <c r="V512" s="16" t="s">
        <v>1544</v>
      </c>
      <c r="W512" s="13"/>
      <c r="X512" s="16"/>
      <c r="Y512" s="13"/>
      <c r="Z512" s="13"/>
      <c r="AA512" s="10"/>
      <c r="AB512" s="10"/>
      <c r="AC512" s="10"/>
      <c r="AD512" s="10"/>
    </row>
    <row r="513" spans="2:30" ht="24" x14ac:dyDescent="0.55000000000000004">
      <c r="B513" s="16"/>
      <c r="C513" s="16"/>
      <c r="D513" s="16"/>
      <c r="E513" s="16"/>
      <c r="F513" s="10"/>
      <c r="G513" s="10"/>
      <c r="H513" s="16"/>
      <c r="I513" s="16"/>
      <c r="J513" s="16"/>
      <c r="K513" s="16"/>
      <c r="L513" s="10"/>
      <c r="M513" s="10"/>
      <c r="N513" s="10"/>
      <c r="O513" s="10"/>
      <c r="P513" s="16"/>
      <c r="Q513" s="13">
        <v>19</v>
      </c>
      <c r="R513" s="16" t="s">
        <v>913</v>
      </c>
      <c r="S513" s="16" t="s">
        <v>584</v>
      </c>
      <c r="T513" s="10" t="s">
        <v>914</v>
      </c>
      <c r="U513" s="10" t="s">
        <v>2258</v>
      </c>
      <c r="V513" s="16" t="s">
        <v>1544</v>
      </c>
      <c r="W513" s="13"/>
      <c r="X513" s="16"/>
      <c r="Y513" s="13"/>
      <c r="Z513" s="13"/>
      <c r="AA513" s="10"/>
      <c r="AB513" s="10"/>
      <c r="AC513" s="10"/>
      <c r="AD513" s="10"/>
    </row>
    <row r="514" spans="2:30" ht="24" x14ac:dyDescent="0.55000000000000004">
      <c r="B514" s="16"/>
      <c r="C514" s="16"/>
      <c r="D514" s="16"/>
      <c r="E514" s="16"/>
      <c r="F514" s="10"/>
      <c r="G514" s="10"/>
      <c r="H514" s="16"/>
      <c r="I514" s="16"/>
      <c r="J514" s="16"/>
      <c r="K514" s="16"/>
      <c r="L514" s="10"/>
      <c r="M514" s="10"/>
      <c r="N514" s="10"/>
      <c r="O514" s="10"/>
      <c r="P514" s="16"/>
      <c r="Q514" s="13">
        <v>20</v>
      </c>
      <c r="R514" s="16" t="s">
        <v>924</v>
      </c>
      <c r="S514" s="16" t="s">
        <v>584</v>
      </c>
      <c r="T514" s="10" t="s">
        <v>3018</v>
      </c>
      <c r="U514" s="10" t="s">
        <v>317</v>
      </c>
      <c r="V514" s="16" t="s">
        <v>1544</v>
      </c>
      <c r="W514" s="13"/>
      <c r="X514" s="16"/>
      <c r="Y514" s="13"/>
      <c r="Z514" s="13"/>
      <c r="AA514" s="10"/>
      <c r="AB514" s="10"/>
      <c r="AC514" s="10"/>
      <c r="AD514" s="10"/>
    </row>
    <row r="515" spans="2:30" ht="24" x14ac:dyDescent="0.55000000000000004">
      <c r="B515" s="16"/>
      <c r="C515" s="16"/>
      <c r="D515" s="16"/>
      <c r="E515" s="16"/>
      <c r="F515" s="10"/>
      <c r="G515" s="10"/>
      <c r="H515" s="16"/>
      <c r="I515" s="16"/>
      <c r="J515" s="16"/>
      <c r="K515" s="16"/>
      <c r="L515" s="10"/>
      <c r="M515" s="10"/>
      <c r="N515" s="10"/>
      <c r="O515" s="10"/>
      <c r="P515" s="16"/>
      <c r="Q515" s="13">
        <v>21</v>
      </c>
      <c r="R515" s="16" t="s">
        <v>936</v>
      </c>
      <c r="S515" s="16" t="s">
        <v>584</v>
      </c>
      <c r="T515" s="10" t="s">
        <v>2789</v>
      </c>
      <c r="U515" s="10" t="s">
        <v>374</v>
      </c>
      <c r="V515" s="16" t="s">
        <v>1544</v>
      </c>
      <c r="W515" s="13"/>
      <c r="X515" s="16"/>
      <c r="Y515" s="13"/>
      <c r="Z515" s="13"/>
      <c r="AA515" s="10"/>
      <c r="AB515" s="10"/>
      <c r="AC515" s="10"/>
      <c r="AD515" s="10"/>
    </row>
    <row r="516" spans="2:30" ht="24" x14ac:dyDescent="0.55000000000000004">
      <c r="B516" s="16"/>
      <c r="C516" s="16"/>
      <c r="D516" s="16"/>
      <c r="E516" s="16"/>
      <c r="F516" s="10"/>
      <c r="G516" s="10"/>
      <c r="H516" s="16"/>
      <c r="I516" s="16"/>
      <c r="J516" s="16"/>
      <c r="K516" s="16"/>
      <c r="L516" s="10"/>
      <c r="M516" s="10"/>
      <c r="N516" s="10"/>
      <c r="O516" s="10"/>
      <c r="P516" s="16"/>
      <c r="Q516" s="13">
        <v>22</v>
      </c>
      <c r="R516" s="16" t="s">
        <v>947</v>
      </c>
      <c r="S516" s="16" t="s">
        <v>584</v>
      </c>
      <c r="T516" s="10" t="s">
        <v>937</v>
      </c>
      <c r="U516" s="10" t="s">
        <v>435</v>
      </c>
      <c r="V516" s="16" t="s">
        <v>1544</v>
      </c>
      <c r="W516" s="13"/>
      <c r="X516" s="16"/>
      <c r="Y516" s="13"/>
      <c r="Z516" s="13"/>
      <c r="AA516" s="10"/>
      <c r="AB516" s="10"/>
      <c r="AC516" s="10"/>
      <c r="AD516" s="10"/>
    </row>
    <row r="517" spans="2:30" ht="24" x14ac:dyDescent="0.55000000000000004">
      <c r="B517" s="16"/>
      <c r="C517" s="16"/>
      <c r="D517" s="16"/>
      <c r="E517" s="16"/>
      <c r="F517" s="10"/>
      <c r="G517" s="10"/>
      <c r="H517" s="16"/>
      <c r="I517" s="16"/>
      <c r="J517" s="16"/>
      <c r="K517" s="16"/>
      <c r="L517" s="10"/>
      <c r="M517" s="10"/>
      <c r="N517" s="10"/>
      <c r="O517" s="10"/>
      <c r="P517" s="16"/>
      <c r="Q517" s="13">
        <v>23</v>
      </c>
      <c r="R517" s="16" t="s">
        <v>962</v>
      </c>
      <c r="S517" s="16" t="s">
        <v>584</v>
      </c>
      <c r="T517" s="10" t="s">
        <v>963</v>
      </c>
      <c r="U517" s="10" t="s">
        <v>964</v>
      </c>
      <c r="V517" s="16" t="s">
        <v>1544</v>
      </c>
      <c r="W517" s="13"/>
      <c r="X517" s="16"/>
      <c r="Y517" s="13"/>
      <c r="Z517" s="13"/>
      <c r="AA517" s="10"/>
      <c r="AB517" s="10"/>
      <c r="AC517" s="10"/>
      <c r="AD517" s="10"/>
    </row>
    <row r="518" spans="2:30" ht="24" x14ac:dyDescent="0.55000000000000004">
      <c r="B518" s="16"/>
      <c r="C518" s="16"/>
      <c r="D518" s="16"/>
      <c r="E518" s="16"/>
      <c r="F518" s="10"/>
      <c r="G518" s="10"/>
      <c r="H518" s="16"/>
      <c r="I518" s="16"/>
      <c r="J518" s="16"/>
      <c r="K518" s="16"/>
      <c r="L518" s="10"/>
      <c r="M518" s="10"/>
      <c r="N518" s="10"/>
      <c r="O518" s="10"/>
      <c r="P518" s="16"/>
      <c r="Q518" s="13">
        <v>24</v>
      </c>
      <c r="R518" s="16" t="s">
        <v>973</v>
      </c>
      <c r="S518" s="16" t="s">
        <v>584</v>
      </c>
      <c r="T518" s="10" t="s">
        <v>974</v>
      </c>
      <c r="U518" s="10" t="s">
        <v>975</v>
      </c>
      <c r="V518" s="16" t="s">
        <v>1544</v>
      </c>
      <c r="W518" s="13"/>
      <c r="X518" s="16"/>
      <c r="Y518" s="13"/>
      <c r="Z518" s="13"/>
      <c r="AA518" s="10"/>
      <c r="AB518" s="10"/>
      <c r="AC518" s="10"/>
      <c r="AD518" s="10"/>
    </row>
    <row r="519" spans="2:30" ht="24" x14ac:dyDescent="0.55000000000000004">
      <c r="B519" s="16"/>
      <c r="C519" s="16"/>
      <c r="D519" s="16"/>
      <c r="E519" s="16"/>
      <c r="F519" s="10"/>
      <c r="G519" s="10"/>
      <c r="H519" s="16"/>
      <c r="I519" s="16"/>
      <c r="J519" s="16"/>
      <c r="K519" s="16"/>
      <c r="L519" s="10"/>
      <c r="M519" s="10"/>
      <c r="N519" s="10"/>
      <c r="O519" s="10"/>
      <c r="P519" s="16"/>
      <c r="Q519" s="13">
        <v>25</v>
      </c>
      <c r="R519" s="16" t="s">
        <v>993</v>
      </c>
      <c r="S519" s="16" t="s">
        <v>584</v>
      </c>
      <c r="T519" s="10" t="s">
        <v>3019</v>
      </c>
      <c r="U519" s="10" t="s">
        <v>994</v>
      </c>
      <c r="V519" s="16" t="s">
        <v>1544</v>
      </c>
      <c r="W519" s="13"/>
      <c r="X519" s="16"/>
      <c r="Y519" s="13"/>
      <c r="Z519" s="13"/>
      <c r="AA519" s="10"/>
      <c r="AB519" s="10"/>
      <c r="AC519" s="10"/>
      <c r="AD519" s="10"/>
    </row>
    <row r="520" spans="2:30" ht="24" x14ac:dyDescent="0.55000000000000004">
      <c r="B520" s="16"/>
      <c r="C520" s="16"/>
      <c r="D520" s="16"/>
      <c r="E520" s="16"/>
      <c r="F520" s="10"/>
      <c r="G520" s="10"/>
      <c r="H520" s="16"/>
      <c r="I520" s="16"/>
      <c r="J520" s="16"/>
      <c r="K520" s="16"/>
      <c r="L520" s="10"/>
      <c r="M520" s="10"/>
      <c r="N520" s="10"/>
      <c r="O520" s="10"/>
      <c r="P520" s="16"/>
      <c r="Q520" s="13">
        <v>26</v>
      </c>
      <c r="R520" s="16" t="s">
        <v>1008</v>
      </c>
      <c r="S520" s="16" t="s">
        <v>584</v>
      </c>
      <c r="T520" s="10" t="s">
        <v>1009</v>
      </c>
      <c r="U520" s="10" t="s">
        <v>260</v>
      </c>
      <c r="V520" s="16" t="s">
        <v>1544</v>
      </c>
      <c r="W520" s="13"/>
      <c r="X520" s="16"/>
      <c r="Y520" s="13"/>
      <c r="Z520" s="13"/>
      <c r="AA520" s="10"/>
      <c r="AB520" s="10"/>
      <c r="AC520" s="10"/>
      <c r="AD520" s="10"/>
    </row>
    <row r="521" spans="2:30" ht="24" x14ac:dyDescent="0.55000000000000004">
      <c r="B521" s="16"/>
      <c r="C521" s="16"/>
      <c r="D521" s="16"/>
      <c r="E521" s="16"/>
      <c r="F521" s="10"/>
      <c r="G521" s="10"/>
      <c r="H521" s="16"/>
      <c r="I521" s="16"/>
      <c r="J521" s="16"/>
      <c r="K521" s="16"/>
      <c r="L521" s="10"/>
      <c r="M521" s="10"/>
      <c r="N521" s="10"/>
      <c r="O521" s="10"/>
      <c r="P521" s="16"/>
      <c r="Q521" s="13">
        <v>27</v>
      </c>
      <c r="R521" s="16" t="s">
        <v>1019</v>
      </c>
      <c r="S521" s="16" t="s">
        <v>584</v>
      </c>
      <c r="T521" s="10" t="s">
        <v>1020</v>
      </c>
      <c r="U521" s="10" t="s">
        <v>1021</v>
      </c>
      <c r="V521" s="16" t="s">
        <v>1544</v>
      </c>
      <c r="W521" s="13"/>
      <c r="X521" s="16"/>
      <c r="Y521" s="13"/>
      <c r="Z521" s="13"/>
      <c r="AA521" s="10"/>
      <c r="AB521" s="10"/>
      <c r="AC521" s="10"/>
      <c r="AD521" s="10"/>
    </row>
    <row r="522" spans="2:30" ht="24" x14ac:dyDescent="0.55000000000000004">
      <c r="B522" s="16"/>
      <c r="C522" s="16"/>
      <c r="D522" s="16"/>
      <c r="E522" s="16"/>
      <c r="F522" s="10"/>
      <c r="G522" s="10"/>
      <c r="H522" s="16"/>
      <c r="I522" s="16"/>
      <c r="J522" s="16"/>
      <c r="K522" s="16"/>
      <c r="L522" s="10"/>
      <c r="M522" s="10"/>
      <c r="N522" s="10"/>
      <c r="O522" s="10"/>
      <c r="P522" s="16"/>
      <c r="Q522" s="13">
        <v>28</v>
      </c>
      <c r="R522" s="16" t="s">
        <v>1031</v>
      </c>
      <c r="S522" s="16" t="s">
        <v>584</v>
      </c>
      <c r="T522" s="10" t="s">
        <v>1032</v>
      </c>
      <c r="U522" s="10" t="s">
        <v>1033</v>
      </c>
      <c r="V522" s="16" t="s">
        <v>1544</v>
      </c>
      <c r="W522" s="13"/>
      <c r="X522" s="16"/>
      <c r="Y522" s="13"/>
      <c r="Z522" s="13"/>
      <c r="AA522" s="10"/>
      <c r="AB522" s="10"/>
      <c r="AC522" s="10"/>
      <c r="AD522" s="10"/>
    </row>
    <row r="523" spans="2:30" ht="24" x14ac:dyDescent="0.55000000000000004">
      <c r="B523" s="16"/>
      <c r="C523" s="16"/>
      <c r="D523" s="16"/>
      <c r="E523" s="16"/>
      <c r="F523" s="10"/>
      <c r="G523" s="10"/>
      <c r="H523" s="16"/>
      <c r="I523" s="16"/>
      <c r="J523" s="16"/>
      <c r="K523" s="16"/>
      <c r="L523" s="10"/>
      <c r="M523" s="10"/>
      <c r="N523" s="10"/>
      <c r="O523" s="10"/>
      <c r="P523" s="16"/>
      <c r="Q523" s="13">
        <v>29</v>
      </c>
      <c r="R523" s="16" t="s">
        <v>1039</v>
      </c>
      <c r="S523" s="16" t="s">
        <v>584</v>
      </c>
      <c r="T523" s="10" t="s">
        <v>1040</v>
      </c>
      <c r="U523" s="10" t="s">
        <v>1041</v>
      </c>
      <c r="V523" s="16" t="s">
        <v>1544</v>
      </c>
      <c r="W523" s="13"/>
      <c r="X523" s="16"/>
      <c r="Y523" s="13"/>
      <c r="Z523" s="13"/>
      <c r="AA523" s="10"/>
      <c r="AB523" s="10"/>
      <c r="AC523" s="10"/>
      <c r="AD523" s="10"/>
    </row>
    <row r="524" spans="2:30" ht="24" x14ac:dyDescent="0.55000000000000004">
      <c r="B524" s="16"/>
      <c r="C524" s="16"/>
      <c r="D524" s="16"/>
      <c r="E524" s="16"/>
      <c r="F524" s="10"/>
      <c r="G524" s="10"/>
      <c r="H524" s="16"/>
      <c r="I524" s="16"/>
      <c r="J524" s="16"/>
      <c r="K524" s="16"/>
      <c r="L524" s="10"/>
      <c r="M524" s="10"/>
      <c r="N524" s="10"/>
      <c r="O524" s="10"/>
      <c r="P524" s="16"/>
      <c r="Q524" s="13">
        <v>30</v>
      </c>
      <c r="R524" s="16" t="s">
        <v>1048</v>
      </c>
      <c r="S524" s="16" t="s">
        <v>584</v>
      </c>
      <c r="T524" s="10" t="s">
        <v>1527</v>
      </c>
      <c r="U524" s="10" t="s">
        <v>480</v>
      </c>
      <c r="V524" s="16" t="s">
        <v>1544</v>
      </c>
      <c r="W524" s="13"/>
      <c r="X524" s="16"/>
      <c r="Y524" s="13"/>
      <c r="Z524" s="13"/>
      <c r="AA524" s="10"/>
      <c r="AB524" s="10"/>
      <c r="AC524" s="10"/>
      <c r="AD524" s="10"/>
    </row>
    <row r="525" spans="2:30" ht="24" x14ac:dyDescent="0.55000000000000004">
      <c r="B525" s="16"/>
      <c r="C525" s="16"/>
      <c r="D525" s="16"/>
      <c r="E525" s="16"/>
      <c r="F525" s="10"/>
      <c r="G525" s="10"/>
      <c r="H525" s="16"/>
      <c r="I525" s="16"/>
      <c r="J525" s="16"/>
      <c r="K525" s="16"/>
      <c r="L525" s="10"/>
      <c r="M525" s="10"/>
      <c r="N525" s="10"/>
      <c r="O525" s="10"/>
      <c r="P525" s="16"/>
      <c r="Q525" s="13">
        <v>31</v>
      </c>
      <c r="R525" s="16" t="s">
        <v>1055</v>
      </c>
      <c r="S525" s="16" t="s">
        <v>584</v>
      </c>
      <c r="T525" s="10" t="s">
        <v>2216</v>
      </c>
      <c r="U525" s="10" t="s">
        <v>1056</v>
      </c>
      <c r="V525" s="16" t="s">
        <v>1544</v>
      </c>
      <c r="W525" s="13"/>
      <c r="X525" s="16"/>
      <c r="Y525" s="13"/>
      <c r="Z525" s="13"/>
      <c r="AA525" s="10"/>
      <c r="AB525" s="10"/>
      <c r="AC525" s="10"/>
      <c r="AD525" s="10"/>
    </row>
    <row r="526" spans="2:30" ht="24" x14ac:dyDescent="0.55000000000000004">
      <c r="B526" s="16"/>
      <c r="C526" s="16"/>
      <c r="D526" s="16"/>
      <c r="E526" s="16"/>
      <c r="F526" s="10"/>
      <c r="G526" s="10"/>
      <c r="H526" s="16"/>
      <c r="I526" s="16"/>
      <c r="J526" s="16"/>
      <c r="K526" s="16"/>
      <c r="L526" s="10"/>
      <c r="M526" s="10"/>
      <c r="N526" s="10"/>
      <c r="O526" s="10"/>
      <c r="P526" s="16"/>
      <c r="Q526" s="13">
        <v>32</v>
      </c>
      <c r="R526" s="16" t="s">
        <v>1063</v>
      </c>
      <c r="S526" s="16" t="s">
        <v>584</v>
      </c>
      <c r="T526" s="10" t="s">
        <v>2806</v>
      </c>
      <c r="U526" s="10" t="s">
        <v>1064</v>
      </c>
      <c r="V526" s="16" t="s">
        <v>1544</v>
      </c>
      <c r="W526" s="13"/>
      <c r="X526" s="16"/>
      <c r="Y526" s="13"/>
      <c r="Z526" s="13"/>
      <c r="AA526" s="10"/>
      <c r="AB526" s="10"/>
      <c r="AC526" s="10"/>
      <c r="AD526" s="10"/>
    </row>
    <row r="527" spans="2:30" ht="24" x14ac:dyDescent="0.55000000000000004">
      <c r="B527" s="16"/>
      <c r="C527" s="16"/>
      <c r="D527" s="16"/>
      <c r="E527" s="16"/>
      <c r="F527" s="10"/>
      <c r="G527" s="10"/>
      <c r="H527" s="16"/>
      <c r="I527" s="16"/>
      <c r="J527" s="16"/>
      <c r="K527" s="16"/>
      <c r="L527" s="10"/>
      <c r="M527" s="10"/>
      <c r="N527" s="10"/>
      <c r="O527" s="10"/>
      <c r="P527" s="16"/>
      <c r="Q527" s="13">
        <v>33</v>
      </c>
      <c r="R527" s="16" t="s">
        <v>1073</v>
      </c>
      <c r="S527" s="16" t="s">
        <v>584</v>
      </c>
      <c r="T527" s="10" t="s">
        <v>360</v>
      </c>
      <c r="U527" s="10" t="s">
        <v>1074</v>
      </c>
      <c r="V527" s="16" t="s">
        <v>1544</v>
      </c>
      <c r="W527" s="13"/>
      <c r="X527" s="16"/>
      <c r="Y527" s="13"/>
      <c r="Z527" s="13"/>
      <c r="AA527" s="10"/>
      <c r="AB527" s="10"/>
      <c r="AC527" s="10"/>
      <c r="AD527" s="10"/>
    </row>
    <row r="528" spans="2:30" ht="24" x14ac:dyDescent="0.55000000000000004">
      <c r="B528" s="16"/>
      <c r="C528" s="16"/>
      <c r="D528" s="16"/>
      <c r="E528" s="16"/>
      <c r="F528" s="10"/>
      <c r="G528" s="10"/>
      <c r="H528" s="16"/>
      <c r="I528" s="16"/>
      <c r="J528" s="16"/>
      <c r="K528" s="16"/>
      <c r="L528" s="10"/>
      <c r="M528" s="10"/>
      <c r="N528" s="10"/>
      <c r="O528" s="10"/>
      <c r="P528" s="16"/>
      <c r="Q528" s="13">
        <v>34</v>
      </c>
      <c r="R528" s="16" t="s">
        <v>1985</v>
      </c>
      <c r="S528" s="16" t="s">
        <v>584</v>
      </c>
      <c r="T528" s="10" t="s">
        <v>1986</v>
      </c>
      <c r="U528" s="10" t="s">
        <v>1987</v>
      </c>
      <c r="V528" s="16" t="s">
        <v>1544</v>
      </c>
      <c r="W528" s="13"/>
      <c r="X528" s="16"/>
      <c r="Y528" s="13"/>
      <c r="Z528" s="13"/>
      <c r="AA528" s="10"/>
      <c r="AB528" s="10"/>
      <c r="AC528" s="10"/>
      <c r="AD528" s="10"/>
    </row>
    <row r="529" spans="2:30" ht="24" x14ac:dyDescent="0.55000000000000004">
      <c r="B529" s="16"/>
      <c r="C529" s="16"/>
      <c r="D529" s="16"/>
      <c r="E529" s="16"/>
      <c r="F529" s="10"/>
      <c r="G529" s="10"/>
      <c r="H529" s="16"/>
      <c r="I529" s="16"/>
      <c r="J529" s="16"/>
      <c r="K529" s="16"/>
      <c r="L529" s="10"/>
      <c r="M529" s="10"/>
      <c r="N529" s="10"/>
      <c r="O529" s="10"/>
      <c r="P529" s="16"/>
      <c r="Q529" s="13">
        <v>35</v>
      </c>
      <c r="R529" s="16" t="s">
        <v>1998</v>
      </c>
      <c r="S529" s="16" t="s">
        <v>584</v>
      </c>
      <c r="T529" s="10" t="s">
        <v>2809</v>
      </c>
      <c r="U529" s="10" t="s">
        <v>249</v>
      </c>
      <c r="V529" s="16" t="s">
        <v>1544</v>
      </c>
      <c r="W529" s="13"/>
      <c r="X529" s="16"/>
      <c r="Y529" s="13"/>
      <c r="Z529" s="13"/>
      <c r="AA529" s="10"/>
      <c r="AB529" s="10"/>
      <c r="AC529" s="10"/>
      <c r="AD529" s="10"/>
    </row>
    <row r="530" spans="2:30" ht="24" x14ac:dyDescent="0.55000000000000004">
      <c r="B530" s="16"/>
      <c r="C530" s="16"/>
      <c r="D530" s="16"/>
      <c r="E530" s="16"/>
      <c r="F530" s="10"/>
      <c r="G530" s="10"/>
      <c r="H530" s="16"/>
      <c r="I530" s="16"/>
      <c r="J530" s="16"/>
      <c r="K530" s="16"/>
      <c r="L530" s="10"/>
      <c r="M530" s="10"/>
      <c r="N530" s="10"/>
      <c r="O530" s="10"/>
      <c r="P530" s="16"/>
      <c r="Q530" s="13">
        <v>36</v>
      </c>
      <c r="R530" s="16" t="s">
        <v>2269</v>
      </c>
      <c r="S530" s="16" t="s">
        <v>584</v>
      </c>
      <c r="T530" s="10" t="s">
        <v>2270</v>
      </c>
      <c r="U530" s="10" t="s">
        <v>2271</v>
      </c>
      <c r="V530" s="16" t="s">
        <v>1544</v>
      </c>
      <c r="W530" s="13"/>
      <c r="X530" s="16"/>
      <c r="Y530" s="13"/>
      <c r="Z530" s="13"/>
      <c r="AA530" s="10"/>
      <c r="AB530" s="10"/>
      <c r="AC530" s="10"/>
      <c r="AD530" s="10"/>
    </row>
    <row r="531" spans="2:30" ht="24" x14ac:dyDescent="0.55000000000000004">
      <c r="B531" s="16"/>
      <c r="C531" s="16"/>
      <c r="D531" s="16"/>
      <c r="E531" s="16"/>
      <c r="F531" s="10"/>
      <c r="G531" s="10"/>
      <c r="H531" s="16"/>
      <c r="I531" s="16"/>
      <c r="J531" s="16"/>
      <c r="K531" s="16"/>
      <c r="L531" s="10"/>
      <c r="M531" s="10"/>
      <c r="N531" s="10"/>
      <c r="O531" s="10"/>
      <c r="P531" s="16"/>
      <c r="Q531" s="13">
        <v>37</v>
      </c>
      <c r="R531" s="16" t="s">
        <v>2272</v>
      </c>
      <c r="S531" s="16" t="s">
        <v>584</v>
      </c>
      <c r="T531" s="10" t="s">
        <v>2811</v>
      </c>
      <c r="U531" s="10" t="s">
        <v>2273</v>
      </c>
      <c r="V531" s="16" t="s">
        <v>1544</v>
      </c>
      <c r="W531" s="13"/>
      <c r="X531" s="16"/>
      <c r="Y531" s="13"/>
      <c r="Z531" s="13"/>
      <c r="AA531" s="10"/>
      <c r="AB531" s="10"/>
      <c r="AC531" s="10"/>
      <c r="AD531" s="10"/>
    </row>
    <row r="532" spans="2:30" ht="24" x14ac:dyDescent="0.55000000000000004">
      <c r="B532" s="16"/>
      <c r="C532" s="16"/>
      <c r="D532" s="16"/>
      <c r="E532" s="16"/>
      <c r="F532" s="10"/>
      <c r="G532" s="10"/>
      <c r="H532" s="16"/>
      <c r="I532" s="16"/>
      <c r="J532" s="16"/>
      <c r="K532" s="16"/>
      <c r="L532" s="10"/>
      <c r="M532" s="10"/>
      <c r="N532" s="10"/>
      <c r="O532" s="10"/>
      <c r="P532" s="16"/>
      <c r="Q532" s="13">
        <v>38</v>
      </c>
      <c r="R532" s="16" t="s">
        <v>2813</v>
      </c>
      <c r="S532" s="16" t="s">
        <v>584</v>
      </c>
      <c r="T532" s="10" t="s">
        <v>2814</v>
      </c>
      <c r="U532" s="10" t="s">
        <v>2815</v>
      </c>
      <c r="V532" s="16" t="s">
        <v>1544</v>
      </c>
      <c r="W532" s="13"/>
      <c r="X532" s="16"/>
      <c r="Y532" s="13"/>
      <c r="Z532" s="13"/>
      <c r="AA532" s="10"/>
      <c r="AB532" s="10"/>
      <c r="AC532" s="10"/>
      <c r="AD532" s="10"/>
    </row>
    <row r="533" spans="2:30" ht="24" x14ac:dyDescent="0.55000000000000004">
      <c r="B533" s="16"/>
      <c r="C533" s="16"/>
      <c r="D533" s="16"/>
      <c r="E533" s="16"/>
      <c r="F533" s="10"/>
      <c r="G533" s="10"/>
      <c r="H533" s="16"/>
      <c r="I533" s="16"/>
      <c r="J533" s="16"/>
      <c r="K533" s="16"/>
      <c r="L533" s="10"/>
      <c r="M533" s="10"/>
      <c r="N533" s="10"/>
      <c r="O533" s="10"/>
      <c r="P533" s="16"/>
      <c r="Q533" s="13">
        <v>1</v>
      </c>
      <c r="R533" s="16" t="s">
        <v>664</v>
      </c>
      <c r="S533" s="16" t="s">
        <v>1999</v>
      </c>
      <c r="T533" s="10" t="s">
        <v>665</v>
      </c>
      <c r="U533" s="10" t="s">
        <v>433</v>
      </c>
      <c r="V533" s="16" t="s">
        <v>1544</v>
      </c>
      <c r="W533" s="13"/>
      <c r="X533" s="16"/>
      <c r="Y533" s="13"/>
      <c r="Z533" s="13"/>
      <c r="AA533" s="10"/>
      <c r="AB533" s="10"/>
      <c r="AC533" s="10"/>
      <c r="AD533" s="10"/>
    </row>
    <row r="534" spans="2:30" ht="24" x14ac:dyDescent="0.55000000000000004">
      <c r="B534" s="16"/>
      <c r="C534" s="16"/>
      <c r="D534" s="16"/>
      <c r="E534" s="16"/>
      <c r="F534" s="10"/>
      <c r="G534" s="10"/>
      <c r="H534" s="16"/>
      <c r="I534" s="16"/>
      <c r="J534" s="16"/>
      <c r="K534" s="16"/>
      <c r="L534" s="10"/>
      <c r="M534" s="10"/>
      <c r="N534" s="10"/>
      <c r="O534" s="10"/>
      <c r="P534" s="16"/>
      <c r="Q534" s="13">
        <v>2</v>
      </c>
      <c r="R534" s="16" t="s">
        <v>666</v>
      </c>
      <c r="S534" s="16" t="s">
        <v>1999</v>
      </c>
      <c r="T534" s="10" t="s">
        <v>2764</v>
      </c>
      <c r="U534" s="10" t="s">
        <v>508</v>
      </c>
      <c r="V534" s="16" t="s">
        <v>1544</v>
      </c>
      <c r="W534" s="13"/>
      <c r="X534" s="16"/>
      <c r="Y534" s="13"/>
      <c r="Z534" s="13"/>
      <c r="AA534" s="10"/>
      <c r="AB534" s="10"/>
      <c r="AC534" s="10"/>
      <c r="AD534" s="10"/>
    </row>
    <row r="535" spans="2:30" ht="24" x14ac:dyDescent="0.55000000000000004">
      <c r="B535" s="16"/>
      <c r="C535" s="16"/>
      <c r="D535" s="16"/>
      <c r="E535" s="16"/>
      <c r="F535" s="10"/>
      <c r="G535" s="10"/>
      <c r="H535" s="16"/>
      <c r="I535" s="16"/>
      <c r="J535" s="16"/>
      <c r="K535" s="16"/>
      <c r="L535" s="10"/>
      <c r="M535" s="10"/>
      <c r="N535" s="10"/>
      <c r="O535" s="10"/>
      <c r="P535" s="16"/>
      <c r="Q535" s="13">
        <v>3</v>
      </c>
      <c r="R535" s="16" t="s">
        <v>694</v>
      </c>
      <c r="S535" s="16" t="s">
        <v>1999</v>
      </c>
      <c r="T535" s="10" t="s">
        <v>695</v>
      </c>
      <c r="U535" s="10" t="s">
        <v>327</v>
      </c>
      <c r="V535" s="16" t="s">
        <v>1544</v>
      </c>
      <c r="W535" s="13"/>
      <c r="X535" s="16"/>
      <c r="Y535" s="13"/>
      <c r="Z535" s="13"/>
      <c r="AA535" s="10"/>
      <c r="AB535" s="10"/>
      <c r="AC535" s="10"/>
      <c r="AD535" s="10"/>
    </row>
    <row r="536" spans="2:30" ht="24" x14ac:dyDescent="0.55000000000000004">
      <c r="B536" s="16"/>
      <c r="C536" s="16"/>
      <c r="D536" s="16"/>
      <c r="E536" s="16"/>
      <c r="F536" s="10"/>
      <c r="G536" s="10"/>
      <c r="H536" s="16"/>
      <c r="I536" s="16"/>
      <c r="J536" s="16"/>
      <c r="K536" s="16"/>
      <c r="L536" s="10"/>
      <c r="M536" s="10"/>
      <c r="N536" s="10"/>
      <c r="O536" s="10"/>
      <c r="P536" s="16"/>
      <c r="Q536" s="13">
        <v>4</v>
      </c>
      <c r="R536" s="16" t="s">
        <v>717</v>
      </c>
      <c r="S536" s="16" t="s">
        <v>1999</v>
      </c>
      <c r="T536" s="10" t="s">
        <v>3020</v>
      </c>
      <c r="U536" s="10" t="s">
        <v>718</v>
      </c>
      <c r="V536" s="16" t="s">
        <v>1544</v>
      </c>
      <c r="W536" s="13"/>
      <c r="X536" s="16"/>
      <c r="Y536" s="13"/>
      <c r="Z536" s="13"/>
      <c r="AA536" s="10"/>
      <c r="AB536" s="10"/>
      <c r="AC536" s="10"/>
      <c r="AD536" s="10"/>
    </row>
    <row r="537" spans="2:30" ht="24" x14ac:dyDescent="0.55000000000000004">
      <c r="B537" s="16"/>
      <c r="C537" s="16"/>
      <c r="D537" s="16"/>
      <c r="E537" s="16"/>
      <c r="F537" s="10"/>
      <c r="G537" s="10"/>
      <c r="H537" s="16"/>
      <c r="I537" s="16"/>
      <c r="J537" s="16"/>
      <c r="K537" s="16"/>
      <c r="L537" s="10"/>
      <c r="M537" s="10"/>
      <c r="N537" s="10"/>
      <c r="O537" s="10"/>
      <c r="P537" s="16"/>
      <c r="Q537" s="13">
        <v>5</v>
      </c>
      <c r="R537" s="16" t="s">
        <v>719</v>
      </c>
      <c r="S537" s="16" t="s">
        <v>1999</v>
      </c>
      <c r="T537" s="10" t="s">
        <v>720</v>
      </c>
      <c r="U537" s="10" t="s">
        <v>286</v>
      </c>
      <c r="V537" s="16" t="s">
        <v>1544</v>
      </c>
      <c r="W537" s="13"/>
      <c r="X537" s="16"/>
      <c r="Y537" s="13"/>
      <c r="Z537" s="13"/>
      <c r="AA537" s="10"/>
      <c r="AB537" s="10"/>
      <c r="AC537" s="10"/>
      <c r="AD537" s="10"/>
    </row>
    <row r="538" spans="2:30" ht="24" x14ac:dyDescent="0.55000000000000004">
      <c r="B538" s="16"/>
      <c r="C538" s="16"/>
      <c r="D538" s="16"/>
      <c r="E538" s="16"/>
      <c r="F538" s="10"/>
      <c r="G538" s="10"/>
      <c r="H538" s="16"/>
      <c r="I538" s="16"/>
      <c r="J538" s="16"/>
      <c r="K538" s="16"/>
      <c r="L538" s="10"/>
      <c r="M538" s="10"/>
      <c r="N538" s="10"/>
      <c r="O538" s="10"/>
      <c r="P538" s="16"/>
      <c r="Q538" s="13">
        <v>6</v>
      </c>
      <c r="R538" s="16" t="s">
        <v>738</v>
      </c>
      <c r="S538" s="16" t="s">
        <v>1999</v>
      </c>
      <c r="T538" s="10" t="s">
        <v>222</v>
      </c>
      <c r="U538" s="10" t="s">
        <v>739</v>
      </c>
      <c r="V538" s="16" t="s">
        <v>1544</v>
      </c>
      <c r="W538" s="13"/>
      <c r="X538" s="16"/>
      <c r="Y538" s="13"/>
      <c r="Z538" s="13"/>
      <c r="AA538" s="10"/>
      <c r="AB538" s="10"/>
      <c r="AC538" s="10"/>
      <c r="AD538" s="10"/>
    </row>
    <row r="539" spans="2:30" ht="24" x14ac:dyDescent="0.55000000000000004">
      <c r="B539" s="16"/>
      <c r="C539" s="16"/>
      <c r="D539" s="16"/>
      <c r="E539" s="16"/>
      <c r="F539" s="10"/>
      <c r="G539" s="10"/>
      <c r="H539" s="16"/>
      <c r="I539" s="16"/>
      <c r="J539" s="16"/>
      <c r="K539" s="16"/>
      <c r="L539" s="10"/>
      <c r="M539" s="10"/>
      <c r="N539" s="10"/>
      <c r="O539" s="10"/>
      <c r="P539" s="16"/>
      <c r="Q539" s="13">
        <v>7</v>
      </c>
      <c r="R539" s="16" t="s">
        <v>740</v>
      </c>
      <c r="S539" s="16" t="s">
        <v>1999</v>
      </c>
      <c r="T539" s="10" t="s">
        <v>741</v>
      </c>
      <c r="U539" s="10" t="s">
        <v>241</v>
      </c>
      <c r="V539" s="16" t="s">
        <v>1544</v>
      </c>
      <c r="W539" s="13"/>
      <c r="X539" s="16"/>
      <c r="Y539" s="13"/>
      <c r="Z539" s="13"/>
      <c r="AA539" s="10"/>
      <c r="AB539" s="10"/>
      <c r="AC539" s="10"/>
      <c r="AD539" s="10"/>
    </row>
    <row r="540" spans="2:30" ht="24" x14ac:dyDescent="0.55000000000000004">
      <c r="B540" s="16"/>
      <c r="C540" s="16"/>
      <c r="D540" s="16"/>
      <c r="E540" s="16"/>
      <c r="F540" s="10"/>
      <c r="G540" s="10"/>
      <c r="H540" s="16"/>
      <c r="I540" s="16"/>
      <c r="J540" s="16"/>
      <c r="K540" s="16"/>
      <c r="L540" s="10"/>
      <c r="M540" s="10"/>
      <c r="N540" s="10"/>
      <c r="O540" s="10"/>
      <c r="P540" s="16"/>
      <c r="Q540" s="13">
        <v>8</v>
      </c>
      <c r="R540" s="16" t="s">
        <v>757</v>
      </c>
      <c r="S540" s="16" t="s">
        <v>1999</v>
      </c>
      <c r="T540" s="10" t="s">
        <v>758</v>
      </c>
      <c r="U540" s="10" t="s">
        <v>759</v>
      </c>
      <c r="V540" s="16" t="s">
        <v>1544</v>
      </c>
      <c r="W540" s="13"/>
      <c r="X540" s="16"/>
      <c r="Y540" s="13"/>
      <c r="Z540" s="13"/>
      <c r="AA540" s="10"/>
      <c r="AB540" s="10"/>
      <c r="AC540" s="10"/>
      <c r="AD540" s="10"/>
    </row>
    <row r="541" spans="2:30" ht="24" x14ac:dyDescent="0.55000000000000004">
      <c r="B541" s="16"/>
      <c r="C541" s="16"/>
      <c r="D541" s="16"/>
      <c r="E541" s="16"/>
      <c r="F541" s="10"/>
      <c r="G541" s="10"/>
      <c r="H541" s="16"/>
      <c r="I541" s="16"/>
      <c r="J541" s="16"/>
      <c r="K541" s="16"/>
      <c r="L541" s="10"/>
      <c r="M541" s="10"/>
      <c r="N541" s="10"/>
      <c r="O541" s="10"/>
      <c r="P541" s="16"/>
      <c r="Q541" s="13">
        <v>9</v>
      </c>
      <c r="R541" s="16" t="s">
        <v>760</v>
      </c>
      <c r="S541" s="16" t="s">
        <v>1999</v>
      </c>
      <c r="T541" s="10" t="s">
        <v>2770</v>
      </c>
      <c r="U541" s="10" t="s">
        <v>761</v>
      </c>
      <c r="V541" s="16" t="s">
        <v>1544</v>
      </c>
      <c r="W541" s="13"/>
      <c r="X541" s="16"/>
      <c r="Y541" s="13"/>
      <c r="Z541" s="13"/>
      <c r="AA541" s="10"/>
      <c r="AB541" s="10"/>
      <c r="AC541" s="10"/>
      <c r="AD541" s="10"/>
    </row>
    <row r="542" spans="2:30" ht="24" x14ac:dyDescent="0.55000000000000004">
      <c r="B542" s="16"/>
      <c r="C542" s="16"/>
      <c r="D542" s="16"/>
      <c r="E542" s="16"/>
      <c r="F542" s="10"/>
      <c r="G542" s="10"/>
      <c r="H542" s="16"/>
      <c r="I542" s="16"/>
      <c r="J542" s="16"/>
      <c r="K542" s="16"/>
      <c r="L542" s="10"/>
      <c r="M542" s="10"/>
      <c r="N542" s="10"/>
      <c r="O542" s="10"/>
      <c r="P542" s="16"/>
      <c r="Q542" s="13">
        <v>10</v>
      </c>
      <c r="R542" s="16" t="s">
        <v>781</v>
      </c>
      <c r="S542" s="16" t="s">
        <v>1999</v>
      </c>
      <c r="T542" s="10" t="s">
        <v>3021</v>
      </c>
      <c r="U542" s="10" t="s">
        <v>782</v>
      </c>
      <c r="V542" s="16" t="s">
        <v>1544</v>
      </c>
      <c r="W542" s="13"/>
      <c r="X542" s="16"/>
      <c r="Y542" s="13"/>
      <c r="Z542" s="13"/>
      <c r="AA542" s="10"/>
      <c r="AB542" s="10"/>
      <c r="AC542" s="10"/>
      <c r="AD542" s="10"/>
    </row>
    <row r="543" spans="2:30" ht="24" x14ac:dyDescent="0.55000000000000004">
      <c r="B543" s="16"/>
      <c r="C543" s="16"/>
      <c r="D543" s="16"/>
      <c r="E543" s="16"/>
      <c r="F543" s="10"/>
      <c r="G543" s="10"/>
      <c r="H543" s="16"/>
      <c r="I543" s="16"/>
      <c r="J543" s="16"/>
      <c r="K543" s="16"/>
      <c r="L543" s="10"/>
      <c r="M543" s="10"/>
      <c r="N543" s="10"/>
      <c r="O543" s="10"/>
      <c r="P543" s="16"/>
      <c r="Q543" s="13">
        <v>11</v>
      </c>
      <c r="R543" s="16" t="s">
        <v>783</v>
      </c>
      <c r="S543" s="16" t="s">
        <v>1999</v>
      </c>
      <c r="T543" s="10" t="s">
        <v>784</v>
      </c>
      <c r="U543" s="10" t="s">
        <v>679</v>
      </c>
      <c r="V543" s="16" t="s">
        <v>1544</v>
      </c>
      <c r="W543" s="13"/>
      <c r="X543" s="16"/>
      <c r="Y543" s="13"/>
      <c r="Z543" s="13"/>
      <c r="AA543" s="10"/>
      <c r="AB543" s="10"/>
      <c r="AC543" s="10"/>
      <c r="AD543" s="10"/>
    </row>
    <row r="544" spans="2:30" ht="24" x14ac:dyDescent="0.55000000000000004">
      <c r="B544" s="16"/>
      <c r="C544" s="16"/>
      <c r="D544" s="16"/>
      <c r="E544" s="16"/>
      <c r="F544" s="10"/>
      <c r="G544" s="10"/>
      <c r="H544" s="16"/>
      <c r="I544" s="16"/>
      <c r="J544" s="16"/>
      <c r="K544" s="16"/>
      <c r="L544" s="10"/>
      <c r="M544" s="10"/>
      <c r="N544" s="10"/>
      <c r="O544" s="10"/>
      <c r="P544" s="16"/>
      <c r="Q544" s="13">
        <v>12</v>
      </c>
      <c r="R544" s="16" t="s">
        <v>800</v>
      </c>
      <c r="S544" s="16" t="s">
        <v>1999</v>
      </c>
      <c r="T544" s="10" t="s">
        <v>226</v>
      </c>
      <c r="U544" s="10" t="s">
        <v>801</v>
      </c>
      <c r="V544" s="16" t="s">
        <v>1544</v>
      </c>
      <c r="W544" s="13"/>
      <c r="X544" s="16"/>
      <c r="Y544" s="13"/>
      <c r="Z544" s="13"/>
      <c r="AA544" s="10"/>
      <c r="AB544" s="10"/>
      <c r="AC544" s="10"/>
      <c r="AD544" s="10"/>
    </row>
    <row r="545" spans="2:30" ht="24" x14ac:dyDescent="0.55000000000000004">
      <c r="B545" s="16"/>
      <c r="C545" s="16"/>
      <c r="D545" s="16"/>
      <c r="E545" s="16"/>
      <c r="F545" s="10"/>
      <c r="G545" s="10"/>
      <c r="H545" s="16"/>
      <c r="I545" s="16"/>
      <c r="J545" s="16"/>
      <c r="K545" s="16"/>
      <c r="L545" s="10"/>
      <c r="M545" s="10"/>
      <c r="N545" s="10"/>
      <c r="O545" s="10"/>
      <c r="P545" s="16"/>
      <c r="Q545" s="13">
        <v>13</v>
      </c>
      <c r="R545" s="16" t="s">
        <v>802</v>
      </c>
      <c r="S545" s="16" t="s">
        <v>1999</v>
      </c>
      <c r="T545" s="10" t="s">
        <v>803</v>
      </c>
      <c r="U545" s="10" t="s">
        <v>162</v>
      </c>
      <c r="V545" s="16" t="s">
        <v>1544</v>
      </c>
      <c r="W545" s="13"/>
      <c r="X545" s="16"/>
      <c r="Y545" s="13"/>
      <c r="Z545" s="13"/>
      <c r="AA545" s="10"/>
      <c r="AB545" s="10"/>
      <c r="AC545" s="10"/>
      <c r="AD545" s="10"/>
    </row>
    <row r="546" spans="2:30" ht="24" x14ac:dyDescent="0.55000000000000004">
      <c r="B546" s="16"/>
      <c r="C546" s="16"/>
      <c r="D546" s="16"/>
      <c r="E546" s="16"/>
      <c r="F546" s="10"/>
      <c r="G546" s="10"/>
      <c r="H546" s="16"/>
      <c r="I546" s="16"/>
      <c r="J546" s="16"/>
      <c r="K546" s="16"/>
      <c r="L546" s="10"/>
      <c r="M546" s="10"/>
      <c r="N546" s="10"/>
      <c r="O546" s="10"/>
      <c r="P546" s="16"/>
      <c r="Q546" s="13">
        <v>14</v>
      </c>
      <c r="R546" s="16" t="s">
        <v>822</v>
      </c>
      <c r="S546" s="16" t="s">
        <v>1999</v>
      </c>
      <c r="T546" s="10" t="s">
        <v>2777</v>
      </c>
      <c r="U546" s="10" t="s">
        <v>823</v>
      </c>
      <c r="V546" s="16" t="s">
        <v>1544</v>
      </c>
      <c r="W546" s="13"/>
      <c r="X546" s="16"/>
      <c r="Y546" s="13"/>
      <c r="Z546" s="13"/>
      <c r="AA546" s="10"/>
      <c r="AB546" s="10"/>
      <c r="AC546" s="10"/>
      <c r="AD546" s="10"/>
    </row>
    <row r="547" spans="2:30" ht="24" x14ac:dyDescent="0.55000000000000004">
      <c r="B547" s="16"/>
      <c r="C547" s="16"/>
      <c r="D547" s="16"/>
      <c r="E547" s="16"/>
      <c r="F547" s="10"/>
      <c r="G547" s="10"/>
      <c r="H547" s="16"/>
      <c r="I547" s="16"/>
      <c r="J547" s="16"/>
      <c r="K547" s="16"/>
      <c r="L547" s="10"/>
      <c r="M547" s="10"/>
      <c r="N547" s="10"/>
      <c r="O547" s="10"/>
      <c r="P547" s="16"/>
      <c r="Q547" s="13">
        <v>15</v>
      </c>
      <c r="R547" s="16" t="s">
        <v>824</v>
      </c>
      <c r="S547" s="16" t="s">
        <v>1999</v>
      </c>
      <c r="T547" s="10" t="s">
        <v>825</v>
      </c>
      <c r="U547" s="10" t="s">
        <v>297</v>
      </c>
      <c r="V547" s="16" t="s">
        <v>1544</v>
      </c>
      <c r="W547" s="13"/>
      <c r="X547" s="16"/>
      <c r="Y547" s="13"/>
      <c r="Z547" s="13"/>
      <c r="AA547" s="10"/>
      <c r="AB547" s="10"/>
      <c r="AC547" s="10"/>
      <c r="AD547" s="10"/>
    </row>
    <row r="548" spans="2:30" ht="24" x14ac:dyDescent="0.55000000000000004">
      <c r="B548" s="16"/>
      <c r="C548" s="16"/>
      <c r="D548" s="16"/>
      <c r="E548" s="16"/>
      <c r="F548" s="10"/>
      <c r="G548" s="10"/>
      <c r="H548" s="16"/>
      <c r="I548" s="16"/>
      <c r="J548" s="16"/>
      <c r="K548" s="16"/>
      <c r="L548" s="10"/>
      <c r="M548" s="10"/>
      <c r="N548" s="10"/>
      <c r="O548" s="10"/>
      <c r="P548" s="16"/>
      <c r="Q548" s="13">
        <v>16</v>
      </c>
      <c r="R548" s="16" t="s">
        <v>838</v>
      </c>
      <c r="S548" s="16" t="s">
        <v>1999</v>
      </c>
      <c r="T548" s="10" t="s">
        <v>3022</v>
      </c>
      <c r="U548" s="10" t="s">
        <v>545</v>
      </c>
      <c r="V548" s="16" t="s">
        <v>1544</v>
      </c>
      <c r="W548" s="13"/>
      <c r="X548" s="16"/>
      <c r="Y548" s="13"/>
      <c r="Z548" s="13"/>
      <c r="AA548" s="10"/>
      <c r="AB548" s="10"/>
      <c r="AC548" s="10"/>
      <c r="AD548" s="10"/>
    </row>
    <row r="549" spans="2:30" ht="24" x14ac:dyDescent="0.55000000000000004">
      <c r="B549" s="16"/>
      <c r="C549" s="16"/>
      <c r="D549" s="16"/>
      <c r="E549" s="16"/>
      <c r="F549" s="10"/>
      <c r="G549" s="10"/>
      <c r="H549" s="16"/>
      <c r="I549" s="16"/>
      <c r="J549" s="16"/>
      <c r="K549" s="16"/>
      <c r="L549" s="10"/>
      <c r="M549" s="10"/>
      <c r="N549" s="10"/>
      <c r="O549" s="10"/>
      <c r="P549" s="16"/>
      <c r="Q549" s="13">
        <v>17</v>
      </c>
      <c r="R549" s="16" t="s">
        <v>841</v>
      </c>
      <c r="S549" s="16" t="s">
        <v>1999</v>
      </c>
      <c r="T549" s="10" t="s">
        <v>529</v>
      </c>
      <c r="U549" s="10" t="s">
        <v>842</v>
      </c>
      <c r="V549" s="16" t="s">
        <v>1544</v>
      </c>
      <c r="W549" s="13"/>
      <c r="X549" s="16"/>
      <c r="Y549" s="13"/>
      <c r="Z549" s="13"/>
      <c r="AA549" s="10"/>
      <c r="AB549" s="10"/>
      <c r="AC549" s="10"/>
      <c r="AD549" s="10"/>
    </row>
    <row r="550" spans="2:30" ht="24" x14ac:dyDescent="0.55000000000000004">
      <c r="B550" s="16"/>
      <c r="C550" s="16"/>
      <c r="D550" s="16"/>
      <c r="E550" s="16"/>
      <c r="F550" s="10"/>
      <c r="G550" s="10"/>
      <c r="H550" s="16"/>
      <c r="I550" s="16"/>
      <c r="J550" s="16"/>
      <c r="K550" s="16"/>
      <c r="L550" s="10"/>
      <c r="M550" s="10"/>
      <c r="N550" s="10"/>
      <c r="O550" s="10"/>
      <c r="P550" s="16"/>
      <c r="Q550" s="13">
        <v>18</v>
      </c>
      <c r="R550" s="16" t="s">
        <v>1497</v>
      </c>
      <c r="S550" s="16" t="s">
        <v>1999</v>
      </c>
      <c r="T550" s="10" t="s">
        <v>3023</v>
      </c>
      <c r="U550" s="10" t="s">
        <v>1498</v>
      </c>
      <c r="V550" s="16" t="s">
        <v>1544</v>
      </c>
      <c r="W550" s="13"/>
      <c r="X550" s="16"/>
      <c r="Y550" s="13"/>
      <c r="Z550" s="13"/>
      <c r="AA550" s="10"/>
      <c r="AB550" s="10"/>
      <c r="AC550" s="10"/>
      <c r="AD550" s="10"/>
    </row>
    <row r="551" spans="2:30" ht="24" x14ac:dyDescent="0.55000000000000004">
      <c r="B551" s="16"/>
      <c r="C551" s="16"/>
      <c r="D551" s="16"/>
      <c r="E551" s="16"/>
      <c r="F551" s="10"/>
      <c r="G551" s="10"/>
      <c r="H551" s="16"/>
      <c r="I551" s="16"/>
      <c r="J551" s="16"/>
      <c r="K551" s="16"/>
      <c r="L551" s="10"/>
      <c r="M551" s="10"/>
      <c r="N551" s="10"/>
      <c r="O551" s="10"/>
      <c r="P551" s="16"/>
      <c r="Q551" s="13">
        <v>19</v>
      </c>
      <c r="R551" s="16" t="s">
        <v>1973</v>
      </c>
      <c r="S551" s="16" t="s">
        <v>1999</v>
      </c>
      <c r="T551" s="10" t="s">
        <v>1974</v>
      </c>
      <c r="U551" s="10" t="s">
        <v>1975</v>
      </c>
      <c r="V551" s="16" t="s">
        <v>1544</v>
      </c>
      <c r="W551" s="13"/>
      <c r="X551" s="16"/>
      <c r="Y551" s="13"/>
      <c r="Z551" s="13"/>
      <c r="AA551" s="10"/>
      <c r="AB551" s="10"/>
      <c r="AC551" s="10"/>
      <c r="AD551" s="10"/>
    </row>
    <row r="552" spans="2:30" ht="24" x14ac:dyDescent="0.55000000000000004">
      <c r="B552" s="16"/>
      <c r="C552" s="16"/>
      <c r="D552" s="16"/>
      <c r="E552" s="16"/>
      <c r="F552" s="10"/>
      <c r="G552" s="10"/>
      <c r="H552" s="16"/>
      <c r="I552" s="16"/>
      <c r="J552" s="16"/>
      <c r="K552" s="16"/>
      <c r="L552" s="10"/>
      <c r="M552" s="10"/>
      <c r="N552" s="10"/>
      <c r="O552" s="10"/>
      <c r="P552" s="16"/>
      <c r="Q552" s="13">
        <v>20</v>
      </c>
      <c r="R552" s="16" t="s">
        <v>1979</v>
      </c>
      <c r="S552" s="16" t="s">
        <v>1999</v>
      </c>
      <c r="T552" s="10" t="s">
        <v>3024</v>
      </c>
      <c r="U552" s="10" t="s">
        <v>254</v>
      </c>
      <c r="V552" s="16" t="s">
        <v>1544</v>
      </c>
      <c r="W552" s="13"/>
      <c r="X552" s="16"/>
      <c r="Y552" s="13"/>
      <c r="Z552" s="13"/>
      <c r="AA552" s="10"/>
      <c r="AB552" s="10"/>
      <c r="AC552" s="10"/>
      <c r="AD552" s="10"/>
    </row>
    <row r="553" spans="2:30" ht="24" x14ac:dyDescent="0.55000000000000004">
      <c r="B553" s="16"/>
      <c r="C553" s="16"/>
      <c r="D553" s="16"/>
      <c r="E553" s="16"/>
      <c r="F553" s="10"/>
      <c r="G553" s="10"/>
      <c r="H553" s="16"/>
      <c r="I553" s="16"/>
      <c r="J553" s="16"/>
      <c r="K553" s="16"/>
      <c r="L553" s="10"/>
      <c r="M553" s="10"/>
      <c r="N553" s="10"/>
      <c r="O553" s="10"/>
      <c r="P553" s="16"/>
      <c r="Q553" s="13">
        <v>21</v>
      </c>
      <c r="R553" s="16" t="s">
        <v>2784</v>
      </c>
      <c r="S553" s="16" t="s">
        <v>1999</v>
      </c>
      <c r="T553" s="10" t="s">
        <v>807</v>
      </c>
      <c r="U553" s="10" t="s">
        <v>2785</v>
      </c>
      <c r="V553" s="16" t="s">
        <v>1544</v>
      </c>
      <c r="W553" s="13"/>
      <c r="X553" s="16"/>
      <c r="Y553" s="13"/>
      <c r="Z553" s="13"/>
      <c r="AA553" s="10"/>
      <c r="AB553" s="10"/>
      <c r="AC553" s="10"/>
      <c r="AD553" s="10"/>
    </row>
    <row r="554" spans="2:30" ht="24" x14ac:dyDescent="0.55000000000000004">
      <c r="B554" s="16"/>
      <c r="C554" s="16"/>
      <c r="D554" s="16"/>
      <c r="E554" s="16"/>
      <c r="F554" s="10"/>
      <c r="G554" s="10"/>
      <c r="H554" s="16"/>
      <c r="I554" s="16"/>
      <c r="J554" s="16"/>
      <c r="K554" s="16"/>
      <c r="L554" s="10"/>
      <c r="M554" s="10"/>
      <c r="N554" s="10"/>
      <c r="O554" s="10"/>
      <c r="P554" s="16"/>
      <c r="Q554" s="13">
        <v>22</v>
      </c>
      <c r="R554" s="16" t="s">
        <v>2790</v>
      </c>
      <c r="S554" s="16" t="s">
        <v>1999</v>
      </c>
      <c r="T554" s="10" t="s">
        <v>2791</v>
      </c>
      <c r="U554" s="10" t="s">
        <v>2792</v>
      </c>
      <c r="V554" s="16" t="s">
        <v>1544</v>
      </c>
      <c r="W554" s="13"/>
      <c r="X554" s="16"/>
      <c r="Y554" s="13"/>
      <c r="Z554" s="13"/>
      <c r="AA554" s="10"/>
      <c r="AB554" s="10"/>
      <c r="AC554" s="10"/>
      <c r="AD554" s="10"/>
    </row>
    <row r="555" spans="2:30" ht="24" x14ac:dyDescent="0.55000000000000004">
      <c r="B555" s="16"/>
      <c r="C555" s="16"/>
      <c r="D555" s="16"/>
      <c r="E555" s="16"/>
      <c r="F555" s="10"/>
      <c r="G555" s="10"/>
      <c r="H555" s="16"/>
      <c r="I555" s="16"/>
      <c r="J555" s="16"/>
      <c r="K555" s="16"/>
      <c r="L555" s="10"/>
      <c r="M555" s="10"/>
      <c r="N555" s="10"/>
      <c r="O555" s="10"/>
      <c r="P555" s="16"/>
      <c r="Q555" s="13">
        <v>23</v>
      </c>
      <c r="R555" s="16" t="s">
        <v>2794</v>
      </c>
      <c r="S555" s="16" t="s">
        <v>1999</v>
      </c>
      <c r="T555" s="10" t="s">
        <v>2795</v>
      </c>
      <c r="U555" s="10" t="s">
        <v>207</v>
      </c>
      <c r="V555" s="16" t="s">
        <v>1544</v>
      </c>
      <c r="W555" s="13"/>
      <c r="X555" s="16"/>
      <c r="Y555" s="13"/>
      <c r="Z555" s="13"/>
      <c r="AA555" s="10"/>
      <c r="AB555" s="10"/>
      <c r="AC555" s="10"/>
      <c r="AD555" s="10"/>
    </row>
    <row r="556" spans="2:30" ht="24" x14ac:dyDescent="0.55000000000000004">
      <c r="B556" s="16"/>
      <c r="C556" s="16"/>
      <c r="D556" s="16"/>
      <c r="E556" s="16"/>
      <c r="F556" s="10"/>
      <c r="G556" s="10"/>
      <c r="H556" s="16"/>
      <c r="I556" s="16"/>
      <c r="J556" s="16"/>
      <c r="K556" s="16"/>
      <c r="L556" s="10"/>
      <c r="M556" s="10"/>
      <c r="N556" s="10"/>
      <c r="O556" s="10"/>
      <c r="P556" s="16"/>
      <c r="Q556" s="13">
        <v>24</v>
      </c>
      <c r="R556" s="16" t="s">
        <v>864</v>
      </c>
      <c r="S556" s="16" t="s">
        <v>1999</v>
      </c>
      <c r="T556" s="10" t="s">
        <v>865</v>
      </c>
      <c r="U556" s="10" t="s">
        <v>866</v>
      </c>
      <c r="V556" s="16" t="s">
        <v>1544</v>
      </c>
      <c r="W556" s="13"/>
      <c r="X556" s="16"/>
      <c r="Y556" s="13"/>
      <c r="Z556" s="13"/>
      <c r="AA556" s="10"/>
      <c r="AB556" s="10"/>
      <c r="AC556" s="10"/>
      <c r="AD556" s="10"/>
    </row>
    <row r="557" spans="2:30" ht="24" x14ac:dyDescent="0.55000000000000004">
      <c r="B557" s="16"/>
      <c r="C557" s="16"/>
      <c r="D557" s="16"/>
      <c r="E557" s="16"/>
      <c r="F557" s="10"/>
      <c r="G557" s="10"/>
      <c r="H557" s="16"/>
      <c r="I557" s="16"/>
      <c r="J557" s="16"/>
      <c r="K557" s="16"/>
      <c r="L557" s="10"/>
      <c r="M557" s="10"/>
      <c r="N557" s="10"/>
      <c r="O557" s="10"/>
      <c r="P557" s="16"/>
      <c r="Q557" s="13">
        <v>25</v>
      </c>
      <c r="R557" s="16" t="s">
        <v>880</v>
      </c>
      <c r="S557" s="16" t="s">
        <v>1999</v>
      </c>
      <c r="T557" s="10" t="s">
        <v>2797</v>
      </c>
      <c r="U557" s="10" t="s">
        <v>881</v>
      </c>
      <c r="V557" s="16" t="s">
        <v>1544</v>
      </c>
      <c r="W557" s="13"/>
      <c r="X557" s="16"/>
      <c r="Y557" s="13"/>
      <c r="Z557" s="13"/>
      <c r="AA557" s="10"/>
      <c r="AB557" s="10"/>
      <c r="AC557" s="10"/>
      <c r="AD557" s="10"/>
    </row>
    <row r="558" spans="2:30" ht="24" x14ac:dyDescent="0.55000000000000004">
      <c r="B558" s="16"/>
      <c r="C558" s="16"/>
      <c r="D558" s="16"/>
      <c r="E558" s="16"/>
      <c r="F558" s="10"/>
      <c r="G558" s="10"/>
      <c r="H558" s="16"/>
      <c r="I558" s="16"/>
      <c r="J558" s="16"/>
      <c r="K558" s="16"/>
      <c r="L558" s="10"/>
      <c r="M558" s="10"/>
      <c r="N558" s="10"/>
      <c r="O558" s="10"/>
      <c r="P558" s="16"/>
      <c r="Q558" s="13">
        <v>26</v>
      </c>
      <c r="R558" s="16" t="s">
        <v>882</v>
      </c>
      <c r="S558" s="16" t="s">
        <v>1999</v>
      </c>
      <c r="T558" s="10" t="s">
        <v>883</v>
      </c>
      <c r="U558" s="10" t="s">
        <v>538</v>
      </c>
      <c r="V558" s="16" t="s">
        <v>1544</v>
      </c>
      <c r="W558" s="13"/>
      <c r="X558" s="16"/>
      <c r="Y558" s="13"/>
      <c r="Z558" s="13"/>
      <c r="AA558" s="10"/>
      <c r="AB558" s="10"/>
      <c r="AC558" s="10"/>
      <c r="AD558" s="10"/>
    </row>
    <row r="559" spans="2:30" ht="24" x14ac:dyDescent="0.55000000000000004">
      <c r="B559" s="16"/>
      <c r="C559" s="16"/>
      <c r="D559" s="16"/>
      <c r="E559" s="16"/>
      <c r="F559" s="10"/>
      <c r="G559" s="10"/>
      <c r="H559" s="16"/>
      <c r="I559" s="16"/>
      <c r="J559" s="16"/>
      <c r="K559" s="16"/>
      <c r="L559" s="10"/>
      <c r="M559" s="10"/>
      <c r="N559" s="10"/>
      <c r="O559" s="10"/>
      <c r="P559" s="16"/>
      <c r="Q559" s="13">
        <v>27</v>
      </c>
      <c r="R559" s="16" t="s">
        <v>903</v>
      </c>
      <c r="S559" s="16" t="s">
        <v>1999</v>
      </c>
      <c r="T559" s="10" t="s">
        <v>230</v>
      </c>
      <c r="U559" s="10" t="s">
        <v>904</v>
      </c>
      <c r="V559" s="16" t="s">
        <v>1544</v>
      </c>
      <c r="W559" s="13"/>
      <c r="X559" s="16"/>
      <c r="Y559" s="13"/>
      <c r="Z559" s="13"/>
      <c r="AA559" s="10"/>
      <c r="AB559" s="10"/>
      <c r="AC559" s="10"/>
      <c r="AD559" s="10"/>
    </row>
    <row r="560" spans="2:30" ht="24" x14ac:dyDescent="0.55000000000000004">
      <c r="B560" s="16"/>
      <c r="C560" s="16"/>
      <c r="D560" s="16"/>
      <c r="E560" s="16"/>
      <c r="F560" s="10"/>
      <c r="G560" s="10"/>
      <c r="H560" s="16"/>
      <c r="I560" s="16"/>
      <c r="J560" s="16"/>
      <c r="K560" s="16"/>
      <c r="L560" s="10"/>
      <c r="M560" s="10"/>
      <c r="N560" s="10"/>
      <c r="O560" s="10"/>
      <c r="P560" s="16"/>
      <c r="Q560" s="13">
        <v>28</v>
      </c>
      <c r="R560" s="16" t="s">
        <v>905</v>
      </c>
      <c r="S560" s="16" t="s">
        <v>1999</v>
      </c>
      <c r="T560" s="10" t="s">
        <v>906</v>
      </c>
      <c r="U560" s="10" t="s">
        <v>907</v>
      </c>
      <c r="V560" s="16" t="s">
        <v>1544</v>
      </c>
      <c r="W560" s="13"/>
      <c r="X560" s="16"/>
      <c r="Y560" s="13"/>
      <c r="Z560" s="13"/>
      <c r="AA560" s="10"/>
      <c r="AB560" s="10"/>
      <c r="AC560" s="10"/>
      <c r="AD560" s="10"/>
    </row>
    <row r="561" spans="2:30" ht="24" x14ac:dyDescent="0.55000000000000004">
      <c r="B561" s="16"/>
      <c r="C561" s="16"/>
      <c r="D561" s="16"/>
      <c r="E561" s="16"/>
      <c r="F561" s="10"/>
      <c r="G561" s="10"/>
      <c r="H561" s="16"/>
      <c r="I561" s="16"/>
      <c r="J561" s="16"/>
      <c r="K561" s="16"/>
      <c r="L561" s="10"/>
      <c r="M561" s="10"/>
      <c r="N561" s="10"/>
      <c r="O561" s="10"/>
      <c r="P561" s="16"/>
      <c r="Q561" s="13">
        <v>29</v>
      </c>
      <c r="R561" s="16" t="s">
        <v>929</v>
      </c>
      <c r="S561" s="16" t="s">
        <v>1999</v>
      </c>
      <c r="T561" s="10" t="s">
        <v>930</v>
      </c>
      <c r="U561" s="10" t="s">
        <v>931</v>
      </c>
      <c r="V561" s="16" t="s">
        <v>1544</v>
      </c>
      <c r="W561" s="13"/>
      <c r="X561" s="16"/>
      <c r="Y561" s="13"/>
      <c r="Z561" s="13"/>
      <c r="AA561" s="10"/>
      <c r="AB561" s="10"/>
      <c r="AC561" s="10"/>
      <c r="AD561" s="10"/>
    </row>
    <row r="562" spans="2:30" ht="24" x14ac:dyDescent="0.55000000000000004">
      <c r="B562" s="16"/>
      <c r="C562" s="16"/>
      <c r="D562" s="16"/>
      <c r="E562" s="16"/>
      <c r="F562" s="10"/>
      <c r="G562" s="10"/>
      <c r="H562" s="16"/>
      <c r="I562" s="16"/>
      <c r="J562" s="16"/>
      <c r="K562" s="16"/>
      <c r="L562" s="10"/>
      <c r="M562" s="10"/>
      <c r="N562" s="10"/>
      <c r="O562" s="10"/>
      <c r="P562" s="16"/>
      <c r="Q562" s="13">
        <v>30</v>
      </c>
      <c r="R562" s="16" t="s">
        <v>953</v>
      </c>
      <c r="S562" s="16" t="s">
        <v>1999</v>
      </c>
      <c r="T562" s="10" t="s">
        <v>2805</v>
      </c>
      <c r="U562" s="10" t="s">
        <v>954</v>
      </c>
      <c r="V562" s="16" t="s">
        <v>1544</v>
      </c>
      <c r="W562" s="13"/>
      <c r="X562" s="16"/>
      <c r="Y562" s="13"/>
      <c r="Z562" s="13"/>
      <c r="AA562" s="10"/>
      <c r="AB562" s="10"/>
      <c r="AC562" s="10"/>
      <c r="AD562" s="10"/>
    </row>
    <row r="563" spans="2:30" ht="24" x14ac:dyDescent="0.55000000000000004">
      <c r="B563" s="16"/>
      <c r="C563" s="16"/>
      <c r="D563" s="16"/>
      <c r="E563" s="16"/>
      <c r="F563" s="10"/>
      <c r="G563" s="10"/>
      <c r="H563" s="16"/>
      <c r="I563" s="16"/>
      <c r="J563" s="16"/>
      <c r="K563" s="16"/>
      <c r="L563" s="10"/>
      <c r="M563" s="10"/>
      <c r="N563" s="10"/>
      <c r="O563" s="10"/>
      <c r="P563" s="16"/>
      <c r="Q563" s="13">
        <v>31</v>
      </c>
      <c r="R563" s="16" t="s">
        <v>955</v>
      </c>
      <c r="S563" s="16" t="s">
        <v>1999</v>
      </c>
      <c r="T563" s="10" t="s">
        <v>956</v>
      </c>
      <c r="U563" s="10" t="s">
        <v>245</v>
      </c>
      <c r="V563" s="16" t="s">
        <v>1544</v>
      </c>
      <c r="W563" s="13"/>
      <c r="X563" s="16"/>
      <c r="Y563" s="13"/>
      <c r="Z563" s="13"/>
      <c r="AA563" s="10"/>
      <c r="AB563" s="10"/>
      <c r="AC563" s="10"/>
      <c r="AD563" s="10"/>
    </row>
    <row r="564" spans="2:30" ht="24" x14ac:dyDescent="0.55000000000000004">
      <c r="B564" s="16"/>
      <c r="C564" s="16"/>
      <c r="D564" s="16"/>
      <c r="E564" s="16"/>
      <c r="F564" s="10"/>
      <c r="G564" s="10"/>
      <c r="H564" s="16"/>
      <c r="I564" s="16"/>
      <c r="J564" s="16"/>
      <c r="K564" s="16"/>
      <c r="L564" s="10"/>
      <c r="M564" s="10"/>
      <c r="N564" s="10"/>
      <c r="O564" s="10"/>
      <c r="P564" s="16"/>
      <c r="Q564" s="13">
        <v>32</v>
      </c>
      <c r="R564" s="16" t="s">
        <v>978</v>
      </c>
      <c r="S564" s="16" t="s">
        <v>1999</v>
      </c>
      <c r="T564" s="10" t="s">
        <v>2259</v>
      </c>
      <c r="U564" s="10" t="s">
        <v>979</v>
      </c>
      <c r="V564" s="16" t="s">
        <v>1544</v>
      </c>
      <c r="W564" s="13"/>
      <c r="X564" s="16"/>
      <c r="Y564" s="13"/>
      <c r="Z564" s="13"/>
      <c r="AA564" s="10"/>
      <c r="AB564" s="10"/>
      <c r="AC564" s="10"/>
      <c r="AD564" s="10"/>
    </row>
    <row r="565" spans="2:30" ht="24" x14ac:dyDescent="0.55000000000000004">
      <c r="B565" s="16"/>
      <c r="C565" s="16"/>
      <c r="D565" s="16"/>
      <c r="E565" s="16"/>
      <c r="F565" s="10"/>
      <c r="G565" s="10"/>
      <c r="H565" s="16"/>
      <c r="I565" s="16"/>
      <c r="J565" s="16"/>
      <c r="K565" s="16"/>
      <c r="L565" s="10"/>
      <c r="M565" s="10"/>
      <c r="N565" s="10"/>
      <c r="O565" s="10"/>
      <c r="P565" s="16"/>
      <c r="Q565" s="13">
        <v>33</v>
      </c>
      <c r="R565" s="16" t="s">
        <v>980</v>
      </c>
      <c r="S565" s="16" t="s">
        <v>1999</v>
      </c>
      <c r="T565" s="10" t="s">
        <v>981</v>
      </c>
      <c r="U565" s="10" t="s">
        <v>982</v>
      </c>
      <c r="V565" s="16" t="s">
        <v>1544</v>
      </c>
      <c r="W565" s="13"/>
      <c r="X565" s="16"/>
      <c r="Y565" s="13"/>
      <c r="Z565" s="13"/>
      <c r="AA565" s="10"/>
      <c r="AB565" s="10"/>
      <c r="AC565" s="10"/>
      <c r="AD565" s="10"/>
    </row>
    <row r="566" spans="2:30" ht="24" x14ac:dyDescent="0.55000000000000004">
      <c r="B566" s="16"/>
      <c r="C566" s="16"/>
      <c r="D566" s="16"/>
      <c r="E566" s="16"/>
      <c r="F566" s="10"/>
      <c r="G566" s="10"/>
      <c r="H566" s="16"/>
      <c r="I566" s="16"/>
      <c r="J566" s="16"/>
      <c r="K566" s="16"/>
      <c r="L566" s="10"/>
      <c r="M566" s="10"/>
      <c r="N566" s="10"/>
      <c r="O566" s="10"/>
      <c r="P566" s="16"/>
      <c r="Q566" s="13">
        <v>34</v>
      </c>
      <c r="R566" s="16" t="s">
        <v>1000</v>
      </c>
      <c r="S566" s="16" t="s">
        <v>1999</v>
      </c>
      <c r="T566" s="10" t="s">
        <v>163</v>
      </c>
      <c r="U566" s="10" t="s">
        <v>1001</v>
      </c>
      <c r="V566" s="16" t="s">
        <v>1544</v>
      </c>
      <c r="W566" s="13"/>
      <c r="X566" s="16"/>
      <c r="Y566" s="13"/>
      <c r="Z566" s="13"/>
      <c r="AA566" s="10"/>
      <c r="AB566" s="10"/>
      <c r="AC566" s="10"/>
      <c r="AD566" s="10"/>
    </row>
    <row r="567" spans="2:30" ht="24" x14ac:dyDescent="0.55000000000000004">
      <c r="B567" s="16"/>
      <c r="C567" s="16"/>
      <c r="D567" s="16"/>
      <c r="E567" s="16"/>
      <c r="F567" s="10"/>
      <c r="G567" s="10"/>
      <c r="H567" s="16"/>
      <c r="I567" s="16"/>
      <c r="J567" s="16"/>
      <c r="K567" s="16"/>
      <c r="L567" s="10"/>
      <c r="M567" s="10"/>
      <c r="N567" s="10"/>
      <c r="O567" s="10"/>
      <c r="P567" s="16"/>
      <c r="Q567" s="13">
        <v>35</v>
      </c>
      <c r="R567" s="16" t="s">
        <v>1002</v>
      </c>
      <c r="S567" s="16" t="s">
        <v>1999</v>
      </c>
      <c r="T567" s="10" t="s">
        <v>1003</v>
      </c>
      <c r="U567" s="10" t="s">
        <v>1004</v>
      </c>
      <c r="V567" s="16" t="s">
        <v>1544</v>
      </c>
      <c r="W567" s="13"/>
      <c r="X567" s="16"/>
      <c r="Y567" s="13"/>
      <c r="Z567" s="13"/>
      <c r="AA567" s="10"/>
      <c r="AB567" s="10"/>
      <c r="AC567" s="10"/>
      <c r="AD567" s="10"/>
    </row>
    <row r="568" spans="2:30" ht="24" x14ac:dyDescent="0.55000000000000004">
      <c r="B568" s="16"/>
      <c r="C568" s="16"/>
      <c r="D568" s="16"/>
      <c r="E568" s="16"/>
      <c r="F568" s="10"/>
      <c r="G568" s="10"/>
      <c r="H568" s="16"/>
      <c r="I568" s="16"/>
      <c r="J568" s="16"/>
      <c r="K568" s="16"/>
      <c r="L568" s="10"/>
      <c r="M568" s="10"/>
      <c r="N568" s="10"/>
      <c r="O568" s="10"/>
      <c r="P568" s="16"/>
      <c r="Q568" s="13">
        <v>36</v>
      </c>
      <c r="R568" s="16" t="s">
        <v>1026</v>
      </c>
      <c r="S568" s="16" t="s">
        <v>1999</v>
      </c>
      <c r="T568" s="10" t="s">
        <v>2810</v>
      </c>
      <c r="U568" s="10" t="s">
        <v>1027</v>
      </c>
      <c r="V568" s="16" t="s">
        <v>1544</v>
      </c>
      <c r="W568" s="13"/>
      <c r="X568" s="16"/>
      <c r="Y568" s="13"/>
      <c r="Z568" s="13"/>
      <c r="AA568" s="10"/>
      <c r="AB568" s="10"/>
      <c r="AC568" s="10"/>
      <c r="AD568" s="10"/>
    </row>
    <row r="569" spans="2:30" ht="24" x14ac:dyDescent="0.55000000000000004">
      <c r="B569" s="16"/>
      <c r="C569" s="16"/>
      <c r="D569" s="16"/>
      <c r="E569" s="16"/>
      <c r="F569" s="10"/>
      <c r="G569" s="10"/>
      <c r="H569" s="16"/>
      <c r="I569" s="16"/>
      <c r="J569" s="16"/>
      <c r="K569" s="16"/>
      <c r="L569" s="10"/>
      <c r="M569" s="10"/>
      <c r="N569" s="10"/>
      <c r="O569" s="10"/>
      <c r="P569" s="16"/>
      <c r="Q569" s="13">
        <v>37</v>
      </c>
      <c r="R569" s="16" t="s">
        <v>1028</v>
      </c>
      <c r="S569" s="16" t="s">
        <v>1999</v>
      </c>
      <c r="T569" s="10" t="s">
        <v>1029</v>
      </c>
      <c r="U569" s="10" t="s">
        <v>538</v>
      </c>
      <c r="V569" s="16" t="s">
        <v>1544</v>
      </c>
      <c r="W569" s="13"/>
      <c r="X569" s="16"/>
      <c r="Y569" s="13"/>
      <c r="Z569" s="13"/>
      <c r="AA569" s="10"/>
      <c r="AB569" s="10"/>
      <c r="AC569" s="10"/>
      <c r="AD569" s="10"/>
    </row>
    <row r="570" spans="2:30" ht="24" x14ac:dyDescent="0.55000000000000004">
      <c r="B570" s="16"/>
      <c r="C570" s="16"/>
      <c r="D570" s="16"/>
      <c r="E570" s="16"/>
      <c r="F570" s="10"/>
      <c r="G570" s="10"/>
      <c r="H570" s="16"/>
      <c r="I570" s="16"/>
      <c r="J570" s="16"/>
      <c r="K570" s="16"/>
      <c r="L570" s="10"/>
      <c r="M570" s="10"/>
      <c r="N570" s="10"/>
      <c r="O570" s="10"/>
      <c r="P570" s="16"/>
      <c r="Q570" s="13">
        <v>38</v>
      </c>
      <c r="R570" s="16" t="s">
        <v>1042</v>
      </c>
      <c r="S570" s="16" t="s">
        <v>1999</v>
      </c>
      <c r="T570" s="10" t="s">
        <v>3025</v>
      </c>
      <c r="U570" s="10" t="s">
        <v>569</v>
      </c>
      <c r="V570" s="16" t="s">
        <v>1544</v>
      </c>
      <c r="W570" s="13"/>
      <c r="X570" s="16"/>
      <c r="Y570" s="13"/>
      <c r="Z570" s="13"/>
      <c r="AA570" s="10"/>
      <c r="AB570" s="10"/>
      <c r="AC570" s="10"/>
      <c r="AD570" s="10"/>
    </row>
    <row r="571" spans="2:30" ht="24" x14ac:dyDescent="0.55000000000000004">
      <c r="B571" s="16"/>
      <c r="C571" s="16"/>
      <c r="D571" s="16"/>
      <c r="E571" s="16"/>
      <c r="F571" s="10"/>
      <c r="G571" s="10"/>
      <c r="H571" s="16"/>
      <c r="I571" s="16"/>
      <c r="J571" s="16"/>
      <c r="K571" s="16"/>
      <c r="L571" s="10"/>
      <c r="M571" s="10"/>
      <c r="N571" s="10"/>
      <c r="O571" s="10"/>
      <c r="P571" s="16"/>
      <c r="Q571" s="13">
        <v>39</v>
      </c>
      <c r="R571" s="16" t="s">
        <v>1043</v>
      </c>
      <c r="S571" s="16" t="s">
        <v>1999</v>
      </c>
      <c r="T571" s="10" t="s">
        <v>1044</v>
      </c>
      <c r="U571" s="10" t="s">
        <v>1045</v>
      </c>
      <c r="V571" s="16" t="s">
        <v>1544</v>
      </c>
      <c r="W571" s="13"/>
      <c r="X571" s="16"/>
      <c r="Y571" s="13"/>
      <c r="Z571" s="13"/>
      <c r="AA571" s="10"/>
      <c r="AB571" s="10"/>
      <c r="AC571" s="10"/>
      <c r="AD571" s="10"/>
    </row>
    <row r="572" spans="2:30" ht="24" x14ac:dyDescent="0.55000000000000004">
      <c r="B572" s="16"/>
      <c r="C572" s="16"/>
      <c r="D572" s="16"/>
      <c r="E572" s="16"/>
      <c r="F572" s="10"/>
      <c r="G572" s="10"/>
      <c r="H572" s="16"/>
      <c r="I572" s="16"/>
      <c r="J572" s="16"/>
      <c r="K572" s="16"/>
      <c r="L572" s="10"/>
      <c r="M572" s="10"/>
      <c r="N572" s="10"/>
      <c r="O572" s="10"/>
      <c r="P572" s="16"/>
      <c r="Q572" s="13">
        <v>40</v>
      </c>
      <c r="R572" s="16" t="s">
        <v>2260</v>
      </c>
      <c r="S572" s="16" t="s">
        <v>1999</v>
      </c>
      <c r="T572" s="10" t="s">
        <v>2261</v>
      </c>
      <c r="U572" s="10" t="s">
        <v>2262</v>
      </c>
      <c r="V572" s="16" t="s">
        <v>1544</v>
      </c>
      <c r="W572" s="13"/>
      <c r="X572" s="16"/>
      <c r="Y572" s="13"/>
      <c r="Z572" s="13"/>
      <c r="AA572" s="10"/>
      <c r="AB572" s="10"/>
      <c r="AC572" s="10"/>
      <c r="AD572" s="10"/>
    </row>
    <row r="573" spans="2:30" ht="24" x14ac:dyDescent="0.55000000000000004">
      <c r="B573" s="16"/>
      <c r="C573" s="16"/>
      <c r="D573" s="16"/>
      <c r="E573" s="16"/>
      <c r="F573" s="10"/>
      <c r="G573" s="10"/>
      <c r="H573" s="16"/>
      <c r="I573" s="16"/>
      <c r="J573" s="16"/>
      <c r="K573" s="16"/>
      <c r="L573" s="10"/>
      <c r="M573" s="10"/>
      <c r="N573" s="10"/>
      <c r="O573" s="10"/>
      <c r="P573" s="16"/>
      <c r="Q573" s="13">
        <v>41</v>
      </c>
      <c r="R573" s="16" t="s">
        <v>2263</v>
      </c>
      <c r="S573" s="16" t="s">
        <v>1999</v>
      </c>
      <c r="T573" s="10" t="s">
        <v>2264</v>
      </c>
      <c r="U573" s="10" t="s">
        <v>2265</v>
      </c>
      <c r="V573" s="16" t="s">
        <v>1544</v>
      </c>
      <c r="W573" s="13"/>
      <c r="X573" s="16"/>
      <c r="Y573" s="13"/>
      <c r="Z573" s="13"/>
      <c r="AA573" s="10"/>
      <c r="AB573" s="10"/>
      <c r="AC573" s="10"/>
      <c r="AD573" s="10"/>
    </row>
    <row r="574" spans="2:30" ht="24" x14ac:dyDescent="0.55000000000000004">
      <c r="B574" s="16"/>
      <c r="C574" s="16"/>
      <c r="D574" s="16"/>
      <c r="E574" s="16"/>
      <c r="F574" s="10"/>
      <c r="G574" s="10"/>
      <c r="H574" s="16"/>
      <c r="I574" s="16"/>
      <c r="J574" s="16"/>
      <c r="K574" s="16"/>
      <c r="L574" s="10"/>
      <c r="M574" s="10"/>
      <c r="N574" s="10"/>
      <c r="O574" s="10"/>
      <c r="P574" s="16"/>
      <c r="Q574" s="13">
        <v>42</v>
      </c>
      <c r="R574" s="16" t="s">
        <v>2818</v>
      </c>
      <c r="S574" s="16" t="s">
        <v>1999</v>
      </c>
      <c r="T574" s="10" t="s">
        <v>2819</v>
      </c>
      <c r="U574" s="10" t="s">
        <v>2643</v>
      </c>
      <c r="V574" s="16" t="s">
        <v>1544</v>
      </c>
      <c r="W574" s="13"/>
      <c r="X574" s="16"/>
      <c r="Y574" s="13"/>
      <c r="Z574" s="13"/>
      <c r="AA574" s="10"/>
      <c r="AB574" s="10"/>
      <c r="AC574" s="10"/>
      <c r="AD574" s="10"/>
    </row>
    <row r="575" spans="2:30" ht="24" x14ac:dyDescent="0.55000000000000004">
      <c r="B575" s="16"/>
      <c r="C575" s="16"/>
      <c r="D575" s="16"/>
      <c r="E575" s="16"/>
      <c r="F575" s="10"/>
      <c r="G575" s="10"/>
      <c r="H575" s="16"/>
      <c r="I575" s="16"/>
      <c r="J575" s="16"/>
      <c r="K575" s="16"/>
      <c r="L575" s="10"/>
      <c r="M575" s="10"/>
      <c r="N575" s="10"/>
      <c r="O575" s="10"/>
      <c r="P575" s="16"/>
      <c r="Q575" s="13">
        <v>1</v>
      </c>
      <c r="R575" s="16" t="s">
        <v>1076</v>
      </c>
      <c r="S575" s="16" t="s">
        <v>585</v>
      </c>
      <c r="T575" s="10" t="s">
        <v>1499</v>
      </c>
      <c r="U575" s="10" t="s">
        <v>136</v>
      </c>
      <c r="V575" s="16" t="s">
        <v>1545</v>
      </c>
      <c r="W575" s="13"/>
      <c r="X575" s="16"/>
      <c r="Y575" s="13"/>
      <c r="Z575" s="13"/>
      <c r="AA575" s="10"/>
      <c r="AB575" s="10"/>
      <c r="AC575" s="10"/>
      <c r="AD575" s="10"/>
    </row>
    <row r="576" spans="2:30" ht="24" x14ac:dyDescent="0.55000000000000004">
      <c r="B576" s="16"/>
      <c r="C576" s="16"/>
      <c r="D576" s="16"/>
      <c r="E576" s="16"/>
      <c r="F576" s="10"/>
      <c r="G576" s="10"/>
      <c r="H576" s="16"/>
      <c r="I576" s="16"/>
      <c r="J576" s="16"/>
      <c r="K576" s="16"/>
      <c r="L576" s="10"/>
      <c r="M576" s="10"/>
      <c r="N576" s="10"/>
      <c r="O576" s="10"/>
      <c r="P576" s="16"/>
      <c r="Q576" s="13">
        <v>2</v>
      </c>
      <c r="R576" s="16" t="s">
        <v>1081</v>
      </c>
      <c r="S576" s="16" t="s">
        <v>585</v>
      </c>
      <c r="T576" s="10" t="s">
        <v>2826</v>
      </c>
      <c r="U576" s="10" t="s">
        <v>137</v>
      </c>
      <c r="V576" s="16" t="s">
        <v>1545</v>
      </c>
      <c r="W576" s="13"/>
      <c r="X576" s="16"/>
      <c r="Y576" s="13"/>
      <c r="Z576" s="13"/>
      <c r="AA576" s="10"/>
      <c r="AB576" s="10"/>
      <c r="AC576" s="10"/>
      <c r="AD576" s="10"/>
    </row>
    <row r="577" spans="2:30" ht="24" x14ac:dyDescent="0.55000000000000004">
      <c r="B577" s="16"/>
      <c r="C577" s="16"/>
      <c r="D577" s="16"/>
      <c r="E577" s="16"/>
      <c r="F577" s="10"/>
      <c r="G577" s="10"/>
      <c r="H577" s="16"/>
      <c r="I577" s="16"/>
      <c r="J577" s="16"/>
      <c r="K577" s="16"/>
      <c r="L577" s="10"/>
      <c r="M577" s="10"/>
      <c r="N577" s="10"/>
      <c r="O577" s="10"/>
      <c r="P577" s="16"/>
      <c r="Q577" s="13">
        <v>3</v>
      </c>
      <c r="R577" s="16" t="s">
        <v>1089</v>
      </c>
      <c r="S577" s="16" t="s">
        <v>585</v>
      </c>
      <c r="T577" s="10" t="s">
        <v>2278</v>
      </c>
      <c r="U577" s="10" t="s">
        <v>139</v>
      </c>
      <c r="V577" s="16" t="s">
        <v>1545</v>
      </c>
      <c r="W577" s="13"/>
      <c r="X577" s="16"/>
      <c r="Y577" s="13"/>
      <c r="Z577" s="13"/>
      <c r="AA577" s="10"/>
      <c r="AB577" s="10"/>
      <c r="AC577" s="10"/>
      <c r="AD577" s="10"/>
    </row>
    <row r="578" spans="2:30" ht="24" x14ac:dyDescent="0.55000000000000004">
      <c r="B578" s="16"/>
      <c r="C578" s="16"/>
      <c r="D578" s="16"/>
      <c r="E578" s="16"/>
      <c r="F578" s="10"/>
      <c r="G578" s="10"/>
      <c r="H578" s="16"/>
      <c r="I578" s="16"/>
      <c r="J578" s="16"/>
      <c r="K578" s="16"/>
      <c r="L578" s="10"/>
      <c r="M578" s="10"/>
      <c r="N578" s="10"/>
      <c r="O578" s="10"/>
      <c r="P578" s="16"/>
      <c r="Q578" s="13">
        <v>4</v>
      </c>
      <c r="R578" s="16" t="s">
        <v>1093</v>
      </c>
      <c r="S578" s="16" t="s">
        <v>585</v>
      </c>
      <c r="T578" s="10" t="s">
        <v>2019</v>
      </c>
      <c r="U578" s="10" t="s">
        <v>140</v>
      </c>
      <c r="V578" s="16" t="s">
        <v>1545</v>
      </c>
      <c r="W578" s="13"/>
      <c r="X578" s="16"/>
      <c r="Y578" s="13"/>
      <c r="Z578" s="13"/>
      <c r="AA578" s="10"/>
      <c r="AB578" s="10"/>
      <c r="AC578" s="10"/>
      <c r="AD578" s="10"/>
    </row>
    <row r="579" spans="2:30" ht="24" x14ac:dyDescent="0.55000000000000004">
      <c r="B579" s="16"/>
      <c r="C579" s="16"/>
      <c r="D579" s="16"/>
      <c r="E579" s="16"/>
      <c r="F579" s="10"/>
      <c r="G579" s="10"/>
      <c r="H579" s="16"/>
      <c r="I579" s="16"/>
      <c r="J579" s="16"/>
      <c r="K579" s="16"/>
      <c r="L579" s="10"/>
      <c r="M579" s="10"/>
      <c r="N579" s="10"/>
      <c r="O579" s="10"/>
      <c r="P579" s="16"/>
      <c r="Q579" s="13">
        <v>5</v>
      </c>
      <c r="R579" s="16" t="s">
        <v>1096</v>
      </c>
      <c r="S579" s="16" t="s">
        <v>585</v>
      </c>
      <c r="T579" s="10" t="s">
        <v>2007</v>
      </c>
      <c r="U579" s="10" t="s">
        <v>142</v>
      </c>
      <c r="V579" s="16" t="s">
        <v>1545</v>
      </c>
      <c r="W579" s="13"/>
      <c r="X579" s="16"/>
      <c r="Y579" s="13"/>
      <c r="Z579" s="13"/>
      <c r="AA579" s="10"/>
      <c r="AB579" s="10"/>
      <c r="AC579" s="10"/>
      <c r="AD579" s="10"/>
    </row>
    <row r="580" spans="2:30" ht="24" x14ac:dyDescent="0.55000000000000004">
      <c r="B580" s="16"/>
      <c r="C580" s="16"/>
      <c r="D580" s="16"/>
      <c r="E580" s="16"/>
      <c r="F580" s="10"/>
      <c r="G580" s="10"/>
      <c r="H580" s="16"/>
      <c r="I580" s="16"/>
      <c r="J580" s="16"/>
      <c r="K580" s="16"/>
      <c r="L580" s="10"/>
      <c r="M580" s="10"/>
      <c r="N580" s="10"/>
      <c r="O580" s="10"/>
      <c r="P580" s="16"/>
      <c r="Q580" s="13">
        <v>6</v>
      </c>
      <c r="R580" s="16" t="s">
        <v>1100</v>
      </c>
      <c r="S580" s="16" t="s">
        <v>585</v>
      </c>
      <c r="T580" s="10" t="s">
        <v>2281</v>
      </c>
      <c r="U580" s="10" t="s">
        <v>2009</v>
      </c>
      <c r="V580" s="16" t="s">
        <v>1545</v>
      </c>
      <c r="W580" s="13"/>
      <c r="X580" s="16"/>
      <c r="Y580" s="13"/>
      <c r="Z580" s="13"/>
      <c r="AA580" s="10"/>
      <c r="AB580" s="10"/>
      <c r="AC580" s="10"/>
      <c r="AD580" s="10"/>
    </row>
    <row r="581" spans="2:30" ht="24" x14ac:dyDescent="0.55000000000000004">
      <c r="B581" s="16"/>
      <c r="C581" s="16"/>
      <c r="D581" s="16"/>
      <c r="E581" s="16"/>
      <c r="F581" s="10"/>
      <c r="G581" s="10"/>
      <c r="H581" s="16"/>
      <c r="I581" s="16"/>
      <c r="J581" s="16"/>
      <c r="K581" s="16"/>
      <c r="L581" s="10"/>
      <c r="M581" s="10"/>
      <c r="N581" s="10"/>
      <c r="O581" s="10"/>
      <c r="P581" s="16"/>
      <c r="Q581" s="13">
        <v>7</v>
      </c>
      <c r="R581" s="16" t="s">
        <v>1104</v>
      </c>
      <c r="S581" s="16" t="s">
        <v>585</v>
      </c>
      <c r="T581" s="10" t="s">
        <v>2012</v>
      </c>
      <c r="U581" s="10" t="s">
        <v>144</v>
      </c>
      <c r="V581" s="16" t="s">
        <v>1545</v>
      </c>
      <c r="W581" s="13"/>
      <c r="X581" s="16"/>
      <c r="Y581" s="13"/>
      <c r="Z581" s="13"/>
      <c r="AA581" s="10"/>
      <c r="AB581" s="10"/>
      <c r="AC581" s="10"/>
      <c r="AD581" s="10"/>
    </row>
    <row r="582" spans="2:30" ht="24" x14ac:dyDescent="0.55000000000000004">
      <c r="B582" s="16"/>
      <c r="C582" s="16"/>
      <c r="D582" s="16"/>
      <c r="E582" s="16"/>
      <c r="F582" s="10"/>
      <c r="G582" s="10"/>
      <c r="H582" s="16"/>
      <c r="I582" s="16"/>
      <c r="J582" s="16"/>
      <c r="K582" s="16"/>
      <c r="L582" s="10"/>
      <c r="M582" s="10"/>
      <c r="N582" s="10"/>
      <c r="O582" s="10"/>
      <c r="P582" s="16"/>
      <c r="Q582" s="13">
        <v>8</v>
      </c>
      <c r="R582" s="16" t="s">
        <v>1107</v>
      </c>
      <c r="S582" s="16" t="s">
        <v>585</v>
      </c>
      <c r="T582" s="10" t="s">
        <v>2013</v>
      </c>
      <c r="U582" s="10" t="s">
        <v>146</v>
      </c>
      <c r="V582" s="16" t="s">
        <v>1545</v>
      </c>
      <c r="W582" s="13"/>
      <c r="X582" s="16"/>
      <c r="Y582" s="13"/>
      <c r="Z582" s="13"/>
      <c r="AA582" s="10"/>
      <c r="AB582" s="10"/>
      <c r="AC582" s="10"/>
      <c r="AD582" s="10"/>
    </row>
    <row r="583" spans="2:30" ht="24" x14ac:dyDescent="0.55000000000000004">
      <c r="B583" s="16"/>
      <c r="C583" s="16"/>
      <c r="D583" s="16"/>
      <c r="E583" s="16"/>
      <c r="F583" s="10"/>
      <c r="G583" s="10"/>
      <c r="H583" s="16"/>
      <c r="I583" s="16"/>
      <c r="J583" s="16"/>
      <c r="K583" s="16"/>
      <c r="L583" s="10"/>
      <c r="M583" s="10"/>
      <c r="N583" s="10"/>
      <c r="O583" s="10"/>
      <c r="P583" s="16"/>
      <c r="Q583" s="13">
        <v>9</v>
      </c>
      <c r="R583" s="16" t="s">
        <v>1109</v>
      </c>
      <c r="S583" s="16" t="s">
        <v>585</v>
      </c>
      <c r="T583" s="10" t="s">
        <v>2841</v>
      </c>
      <c r="U583" s="10" t="s">
        <v>147</v>
      </c>
      <c r="V583" s="16" t="s">
        <v>1545</v>
      </c>
      <c r="W583" s="13"/>
      <c r="X583" s="16"/>
      <c r="Y583" s="13"/>
      <c r="Z583" s="13"/>
      <c r="AA583" s="10"/>
      <c r="AB583" s="10"/>
      <c r="AC583" s="10"/>
      <c r="AD583" s="10"/>
    </row>
    <row r="584" spans="2:30" ht="24" x14ac:dyDescent="0.55000000000000004">
      <c r="B584" s="16"/>
      <c r="C584" s="16"/>
      <c r="D584" s="16"/>
      <c r="E584" s="16"/>
      <c r="F584" s="10"/>
      <c r="G584" s="10"/>
      <c r="H584" s="16"/>
      <c r="I584" s="16"/>
      <c r="J584" s="16"/>
      <c r="K584" s="16"/>
      <c r="L584" s="10"/>
      <c r="M584" s="10"/>
      <c r="N584" s="10"/>
      <c r="O584" s="10"/>
      <c r="P584" s="16"/>
      <c r="Q584" s="13">
        <v>10</v>
      </c>
      <c r="R584" s="16" t="s">
        <v>1113</v>
      </c>
      <c r="S584" s="16" t="s">
        <v>585</v>
      </c>
      <c r="T584" s="10" t="s">
        <v>523</v>
      </c>
      <c r="U584" s="10" t="s">
        <v>149</v>
      </c>
      <c r="V584" s="16" t="s">
        <v>1545</v>
      </c>
      <c r="W584" s="13"/>
      <c r="X584" s="16"/>
      <c r="Y584" s="13"/>
      <c r="Z584" s="13"/>
      <c r="AA584" s="10"/>
      <c r="AB584" s="10"/>
      <c r="AC584" s="10"/>
      <c r="AD584" s="10"/>
    </row>
    <row r="585" spans="2:30" ht="24" x14ac:dyDescent="0.55000000000000004">
      <c r="B585" s="16"/>
      <c r="C585" s="16"/>
      <c r="D585" s="16"/>
      <c r="E585" s="16"/>
      <c r="F585" s="10"/>
      <c r="G585" s="10"/>
      <c r="H585" s="16"/>
      <c r="I585" s="16"/>
      <c r="J585" s="16"/>
      <c r="K585" s="16"/>
      <c r="L585" s="10"/>
      <c r="M585" s="10"/>
      <c r="N585" s="10"/>
      <c r="O585" s="10"/>
      <c r="P585" s="16"/>
      <c r="Q585" s="13">
        <v>11</v>
      </c>
      <c r="R585" s="16" t="s">
        <v>1116</v>
      </c>
      <c r="S585" s="16" t="s">
        <v>585</v>
      </c>
      <c r="T585" s="10" t="s">
        <v>2843</v>
      </c>
      <c r="U585" s="10" t="s">
        <v>151</v>
      </c>
      <c r="V585" s="16" t="s">
        <v>1545</v>
      </c>
      <c r="W585" s="13"/>
      <c r="X585" s="16"/>
      <c r="Y585" s="13"/>
      <c r="Z585" s="13"/>
      <c r="AA585" s="10"/>
      <c r="AB585" s="10"/>
      <c r="AC585" s="10"/>
      <c r="AD585" s="10"/>
    </row>
    <row r="586" spans="2:30" ht="24" x14ac:dyDescent="0.55000000000000004">
      <c r="B586" s="16"/>
      <c r="C586" s="16"/>
      <c r="D586" s="16"/>
      <c r="E586" s="16"/>
      <c r="F586" s="10"/>
      <c r="G586" s="10"/>
      <c r="H586" s="16"/>
      <c r="I586" s="16"/>
      <c r="J586" s="16"/>
      <c r="K586" s="16"/>
      <c r="L586" s="10"/>
      <c r="M586" s="10"/>
      <c r="N586" s="10"/>
      <c r="O586" s="10"/>
      <c r="P586" s="16"/>
      <c r="Q586" s="13">
        <v>12</v>
      </c>
      <c r="R586" s="16" t="s">
        <v>1108</v>
      </c>
      <c r="S586" s="16" t="s">
        <v>585</v>
      </c>
      <c r="T586" s="10" t="s">
        <v>2853</v>
      </c>
      <c r="U586" s="10" t="s">
        <v>223</v>
      </c>
      <c r="V586" s="16" t="s">
        <v>1545</v>
      </c>
      <c r="W586" s="13"/>
      <c r="X586" s="16"/>
      <c r="Y586" s="13"/>
      <c r="Z586" s="13"/>
      <c r="AA586" s="10"/>
      <c r="AB586" s="10"/>
      <c r="AC586" s="10"/>
      <c r="AD586" s="10"/>
    </row>
    <row r="587" spans="2:30" ht="24" x14ac:dyDescent="0.55000000000000004">
      <c r="B587" s="16"/>
      <c r="C587" s="16"/>
      <c r="D587" s="16"/>
      <c r="E587" s="16"/>
      <c r="F587" s="10"/>
      <c r="G587" s="10"/>
      <c r="H587" s="16"/>
      <c r="I587" s="16"/>
      <c r="J587" s="16"/>
      <c r="K587" s="16"/>
      <c r="L587" s="10"/>
      <c r="M587" s="10"/>
      <c r="N587" s="10"/>
      <c r="O587" s="10"/>
      <c r="P587" s="16"/>
      <c r="Q587" s="13">
        <v>13</v>
      </c>
      <c r="R587" s="16" t="s">
        <v>1115</v>
      </c>
      <c r="S587" s="16" t="s">
        <v>585</v>
      </c>
      <c r="T587" s="10" t="s">
        <v>2015</v>
      </c>
      <c r="U587" s="10" t="s">
        <v>227</v>
      </c>
      <c r="V587" s="16" t="s">
        <v>1545</v>
      </c>
      <c r="W587" s="13"/>
      <c r="X587" s="16"/>
      <c r="Y587" s="13"/>
      <c r="Z587" s="13"/>
      <c r="AA587" s="10"/>
      <c r="AB587" s="10"/>
      <c r="AC587" s="10"/>
      <c r="AD587" s="10"/>
    </row>
    <row r="588" spans="2:30" ht="24" x14ac:dyDescent="0.55000000000000004">
      <c r="B588" s="16"/>
      <c r="C588" s="16"/>
      <c r="D588" s="16"/>
      <c r="E588" s="16"/>
      <c r="F588" s="10"/>
      <c r="G588" s="10"/>
      <c r="H588" s="16"/>
      <c r="I588" s="16"/>
      <c r="J588" s="16"/>
      <c r="K588" s="16"/>
      <c r="L588" s="10"/>
      <c r="M588" s="10"/>
      <c r="N588" s="10"/>
      <c r="O588" s="10"/>
      <c r="P588" s="16"/>
      <c r="Q588" s="13">
        <v>14</v>
      </c>
      <c r="R588" s="16" t="s">
        <v>1097</v>
      </c>
      <c r="S588" s="16" t="s">
        <v>585</v>
      </c>
      <c r="T588" s="10" t="s">
        <v>2280</v>
      </c>
      <c r="U588" s="10" t="s">
        <v>261</v>
      </c>
      <c r="V588" s="16" t="s">
        <v>1545</v>
      </c>
      <c r="W588" s="13"/>
      <c r="X588" s="16"/>
      <c r="Y588" s="13"/>
      <c r="Z588" s="13"/>
      <c r="AA588" s="10"/>
      <c r="AB588" s="10"/>
      <c r="AC588" s="10"/>
      <c r="AD588" s="10"/>
    </row>
    <row r="589" spans="2:30" ht="24" x14ac:dyDescent="0.55000000000000004">
      <c r="B589" s="16"/>
      <c r="C589" s="16"/>
      <c r="D589" s="16"/>
      <c r="E589" s="16"/>
      <c r="F589" s="10"/>
      <c r="G589" s="10"/>
      <c r="H589" s="16"/>
      <c r="I589" s="16"/>
      <c r="J589" s="16"/>
      <c r="K589" s="16"/>
      <c r="L589" s="10"/>
      <c r="M589" s="10"/>
      <c r="N589" s="10"/>
      <c r="O589" s="10"/>
      <c r="P589" s="16"/>
      <c r="Q589" s="13">
        <v>15</v>
      </c>
      <c r="R589" s="16" t="s">
        <v>2871</v>
      </c>
      <c r="S589" s="16" t="s">
        <v>585</v>
      </c>
      <c r="T589" s="10" t="s">
        <v>541</v>
      </c>
      <c r="U589" s="10" t="s">
        <v>2872</v>
      </c>
      <c r="V589" s="16" t="s">
        <v>1545</v>
      </c>
      <c r="W589" s="13"/>
      <c r="X589" s="16"/>
      <c r="Y589" s="13"/>
      <c r="Z589" s="13"/>
      <c r="AA589" s="10"/>
      <c r="AB589" s="10"/>
      <c r="AC589" s="10"/>
      <c r="AD589" s="10"/>
    </row>
    <row r="590" spans="2:30" ht="24" x14ac:dyDescent="0.55000000000000004">
      <c r="B590" s="16"/>
      <c r="C590" s="16"/>
      <c r="D590" s="16"/>
      <c r="E590" s="16"/>
      <c r="F590" s="10"/>
      <c r="G590" s="10"/>
      <c r="H590" s="16"/>
      <c r="I590" s="16"/>
      <c r="J590" s="16"/>
      <c r="K590" s="16"/>
      <c r="L590" s="10"/>
      <c r="M590" s="10"/>
      <c r="N590" s="10"/>
      <c r="O590" s="10"/>
      <c r="P590" s="16"/>
      <c r="Q590" s="13">
        <v>16</v>
      </c>
      <c r="R590" s="16" t="s">
        <v>1125</v>
      </c>
      <c r="S590" s="16" t="s">
        <v>585</v>
      </c>
      <c r="T590" s="10" t="s">
        <v>2288</v>
      </c>
      <c r="U590" s="10" t="s">
        <v>153</v>
      </c>
      <c r="V590" s="16" t="s">
        <v>1545</v>
      </c>
      <c r="W590" s="13"/>
      <c r="X590" s="16"/>
      <c r="Y590" s="13"/>
      <c r="Z590" s="13"/>
      <c r="AA590" s="10"/>
      <c r="AB590" s="10"/>
      <c r="AC590" s="10"/>
      <c r="AD590" s="10"/>
    </row>
    <row r="591" spans="2:30" ht="24" x14ac:dyDescent="0.55000000000000004">
      <c r="B591" s="16"/>
      <c r="C591" s="16"/>
      <c r="D591" s="16"/>
      <c r="E591" s="16"/>
      <c r="F591" s="10"/>
      <c r="G591" s="10"/>
      <c r="H591" s="16"/>
      <c r="I591" s="16"/>
      <c r="J591" s="16"/>
      <c r="K591" s="16"/>
      <c r="L591" s="10"/>
      <c r="M591" s="10"/>
      <c r="N591" s="10"/>
      <c r="O591" s="10"/>
      <c r="P591" s="16"/>
      <c r="Q591" s="13">
        <v>17</v>
      </c>
      <c r="R591" s="16" t="s">
        <v>1138</v>
      </c>
      <c r="S591" s="16" t="s">
        <v>585</v>
      </c>
      <c r="T591" s="10" t="s">
        <v>2290</v>
      </c>
      <c r="U591" s="10" t="s">
        <v>157</v>
      </c>
      <c r="V591" s="16" t="s">
        <v>1545</v>
      </c>
      <c r="W591" s="13"/>
      <c r="X591" s="16"/>
      <c r="Y591" s="13"/>
      <c r="Z591" s="13"/>
      <c r="AA591" s="10"/>
      <c r="AB591" s="10"/>
      <c r="AC591" s="10"/>
      <c r="AD591" s="10"/>
    </row>
    <row r="592" spans="2:30" ht="24" x14ac:dyDescent="0.55000000000000004">
      <c r="B592" s="16"/>
      <c r="C592" s="16"/>
      <c r="D592" s="16"/>
      <c r="E592" s="16"/>
      <c r="F592" s="10"/>
      <c r="G592" s="10"/>
      <c r="H592" s="16"/>
      <c r="I592" s="16"/>
      <c r="J592" s="16"/>
      <c r="K592" s="16"/>
      <c r="L592" s="10"/>
      <c r="M592" s="10"/>
      <c r="N592" s="10"/>
      <c r="O592" s="10"/>
      <c r="P592" s="16"/>
      <c r="Q592" s="13">
        <v>18</v>
      </c>
      <c r="R592" s="16" t="s">
        <v>1139</v>
      </c>
      <c r="S592" s="16" t="s">
        <v>585</v>
      </c>
      <c r="T592" s="10" t="s">
        <v>566</v>
      </c>
      <c r="U592" s="10" t="s">
        <v>158</v>
      </c>
      <c r="V592" s="16" t="s">
        <v>1545</v>
      </c>
      <c r="W592" s="13"/>
      <c r="X592" s="16"/>
      <c r="Y592" s="13"/>
      <c r="Z592" s="13"/>
      <c r="AA592" s="10"/>
      <c r="AB592" s="10"/>
      <c r="AC592" s="10"/>
      <c r="AD592" s="10"/>
    </row>
    <row r="593" spans="2:30" ht="24" x14ac:dyDescent="0.55000000000000004">
      <c r="B593" s="16"/>
      <c r="C593" s="16"/>
      <c r="D593" s="16"/>
      <c r="E593" s="16"/>
      <c r="F593" s="10"/>
      <c r="G593" s="10"/>
      <c r="H593" s="16"/>
      <c r="I593" s="16"/>
      <c r="J593" s="16"/>
      <c r="K593" s="16"/>
      <c r="L593" s="10"/>
      <c r="M593" s="10"/>
      <c r="N593" s="10"/>
      <c r="O593" s="10"/>
      <c r="P593" s="16"/>
      <c r="Q593" s="13">
        <v>19</v>
      </c>
      <c r="R593" s="16" t="s">
        <v>1148</v>
      </c>
      <c r="S593" s="16" t="s">
        <v>585</v>
      </c>
      <c r="T593" s="10" t="s">
        <v>2035</v>
      </c>
      <c r="U593" s="10" t="s">
        <v>159</v>
      </c>
      <c r="V593" s="16" t="s">
        <v>1545</v>
      </c>
      <c r="W593" s="13"/>
      <c r="X593" s="16"/>
      <c r="Y593" s="13"/>
      <c r="Z593" s="13"/>
      <c r="AA593" s="10"/>
      <c r="AB593" s="10"/>
      <c r="AC593" s="10"/>
      <c r="AD593" s="10"/>
    </row>
    <row r="594" spans="2:30" ht="24" x14ac:dyDescent="0.55000000000000004">
      <c r="B594" s="16"/>
      <c r="C594" s="16"/>
      <c r="D594" s="16"/>
      <c r="E594" s="16"/>
      <c r="F594" s="10"/>
      <c r="G594" s="10"/>
      <c r="H594" s="16"/>
      <c r="I594" s="16"/>
      <c r="J594" s="16"/>
      <c r="K594" s="16"/>
      <c r="L594" s="10"/>
      <c r="M594" s="10"/>
      <c r="N594" s="10"/>
      <c r="O594" s="10"/>
      <c r="P594" s="16"/>
      <c r="Q594" s="13">
        <v>20</v>
      </c>
      <c r="R594" s="16" t="s">
        <v>1149</v>
      </c>
      <c r="S594" s="16" t="s">
        <v>585</v>
      </c>
      <c r="T594" s="10" t="s">
        <v>2036</v>
      </c>
      <c r="U594" s="10" t="s">
        <v>160</v>
      </c>
      <c r="V594" s="16" t="s">
        <v>1545</v>
      </c>
      <c r="W594" s="13"/>
      <c r="X594" s="16"/>
      <c r="Y594" s="13"/>
      <c r="Z594" s="13"/>
      <c r="AA594" s="10"/>
      <c r="AB594" s="10"/>
      <c r="AC594" s="10"/>
      <c r="AD594" s="10"/>
    </row>
    <row r="595" spans="2:30" ht="24" x14ac:dyDescent="0.55000000000000004">
      <c r="B595" s="16"/>
      <c r="C595" s="16"/>
      <c r="D595" s="16"/>
      <c r="E595" s="16"/>
      <c r="F595" s="10"/>
      <c r="G595" s="10"/>
      <c r="H595" s="16"/>
      <c r="I595" s="16"/>
      <c r="J595" s="16"/>
      <c r="K595" s="16"/>
      <c r="L595" s="10"/>
      <c r="M595" s="10"/>
      <c r="N595" s="10"/>
      <c r="O595" s="10"/>
      <c r="P595" s="16"/>
      <c r="Q595" s="13">
        <v>21</v>
      </c>
      <c r="R595" s="16" t="s">
        <v>1158</v>
      </c>
      <c r="S595" s="16" t="s">
        <v>585</v>
      </c>
      <c r="T595" s="10" t="s">
        <v>2039</v>
      </c>
      <c r="U595" s="10" t="s">
        <v>162</v>
      </c>
      <c r="V595" s="16" t="s">
        <v>1545</v>
      </c>
      <c r="W595" s="13"/>
      <c r="X595" s="16"/>
      <c r="Y595" s="13"/>
      <c r="Z595" s="13"/>
      <c r="AA595" s="10"/>
      <c r="AB595" s="10"/>
      <c r="AC595" s="10"/>
      <c r="AD595" s="10"/>
    </row>
    <row r="596" spans="2:30" ht="24" x14ac:dyDescent="0.55000000000000004">
      <c r="B596" s="16"/>
      <c r="C596" s="16"/>
      <c r="D596" s="16"/>
      <c r="E596" s="16"/>
      <c r="F596" s="10"/>
      <c r="G596" s="10"/>
      <c r="H596" s="16"/>
      <c r="I596" s="16"/>
      <c r="J596" s="16"/>
      <c r="K596" s="16"/>
      <c r="L596" s="10"/>
      <c r="M596" s="10"/>
      <c r="N596" s="10"/>
      <c r="O596" s="10"/>
      <c r="P596" s="16"/>
      <c r="Q596" s="13">
        <v>22</v>
      </c>
      <c r="R596" s="16" t="s">
        <v>1159</v>
      </c>
      <c r="S596" s="16" t="s">
        <v>585</v>
      </c>
      <c r="T596" s="10" t="s">
        <v>2295</v>
      </c>
      <c r="U596" s="10" t="s">
        <v>164</v>
      </c>
      <c r="V596" s="16" t="s">
        <v>1545</v>
      </c>
      <c r="W596" s="13"/>
      <c r="X596" s="16"/>
      <c r="Y596" s="13"/>
      <c r="Z596" s="13"/>
      <c r="AA596" s="10"/>
      <c r="AB596" s="10"/>
      <c r="AC596" s="10"/>
      <c r="AD596" s="10"/>
    </row>
    <row r="597" spans="2:30" ht="24" x14ac:dyDescent="0.55000000000000004">
      <c r="B597" s="16"/>
      <c r="C597" s="16"/>
      <c r="D597" s="16"/>
      <c r="E597" s="16"/>
      <c r="F597" s="10"/>
      <c r="G597" s="10"/>
      <c r="H597" s="16"/>
      <c r="I597" s="16"/>
      <c r="J597" s="16"/>
      <c r="K597" s="16"/>
      <c r="L597" s="10"/>
      <c r="M597" s="10"/>
      <c r="N597" s="10"/>
      <c r="O597" s="10"/>
      <c r="P597" s="16"/>
      <c r="Q597" s="13">
        <v>23</v>
      </c>
      <c r="R597" s="16" t="s">
        <v>1176</v>
      </c>
      <c r="S597" s="16" t="s">
        <v>585</v>
      </c>
      <c r="T597" s="10" t="s">
        <v>2300</v>
      </c>
      <c r="U597" s="10" t="s">
        <v>165</v>
      </c>
      <c r="V597" s="16" t="s">
        <v>1545</v>
      </c>
      <c r="W597" s="13"/>
      <c r="X597" s="16"/>
      <c r="Y597" s="13"/>
      <c r="Z597" s="13"/>
      <c r="AA597" s="10"/>
      <c r="AB597" s="10"/>
      <c r="AC597" s="10"/>
      <c r="AD597" s="10"/>
    </row>
    <row r="598" spans="2:30" ht="24" x14ac:dyDescent="0.55000000000000004">
      <c r="B598" s="16"/>
      <c r="C598" s="16"/>
      <c r="D598" s="16"/>
      <c r="E598" s="16"/>
      <c r="F598" s="10"/>
      <c r="G598" s="10"/>
      <c r="H598" s="16"/>
      <c r="I598" s="16"/>
      <c r="J598" s="16"/>
      <c r="K598" s="16"/>
      <c r="L598" s="10"/>
      <c r="M598" s="10"/>
      <c r="N598" s="10"/>
      <c r="O598" s="10"/>
      <c r="P598" s="16"/>
      <c r="Q598" s="13">
        <v>24</v>
      </c>
      <c r="R598" s="16" t="s">
        <v>1177</v>
      </c>
      <c r="S598" s="16" t="s">
        <v>585</v>
      </c>
      <c r="T598" s="10" t="s">
        <v>2910</v>
      </c>
      <c r="U598" s="10" t="s">
        <v>166</v>
      </c>
      <c r="V598" s="16" t="s">
        <v>1545</v>
      </c>
      <c r="W598" s="13"/>
      <c r="X598" s="16"/>
      <c r="Y598" s="13"/>
      <c r="Z598" s="13"/>
      <c r="AA598" s="10"/>
      <c r="AB598" s="10"/>
      <c r="AC598" s="10"/>
      <c r="AD598" s="10"/>
    </row>
    <row r="599" spans="2:30" ht="24" x14ac:dyDescent="0.55000000000000004">
      <c r="B599" s="16"/>
      <c r="C599" s="16"/>
      <c r="D599" s="16"/>
      <c r="E599" s="16"/>
      <c r="F599" s="10"/>
      <c r="G599" s="10"/>
      <c r="H599" s="16"/>
      <c r="I599" s="16"/>
      <c r="J599" s="16"/>
      <c r="K599" s="16"/>
      <c r="L599" s="10"/>
      <c r="M599" s="10"/>
      <c r="N599" s="10"/>
      <c r="O599" s="10"/>
      <c r="P599" s="16"/>
      <c r="Q599" s="13">
        <v>25</v>
      </c>
      <c r="R599" s="16" t="s">
        <v>1153</v>
      </c>
      <c r="S599" s="16" t="s">
        <v>585</v>
      </c>
      <c r="T599" s="10" t="s">
        <v>2032</v>
      </c>
      <c r="U599" s="10" t="s">
        <v>184</v>
      </c>
      <c r="V599" s="16" t="s">
        <v>1545</v>
      </c>
      <c r="W599" s="13"/>
      <c r="X599" s="16"/>
      <c r="Y599" s="13"/>
      <c r="Z599" s="13"/>
      <c r="AA599" s="10"/>
      <c r="AB599" s="10"/>
      <c r="AC599" s="10"/>
      <c r="AD599" s="10"/>
    </row>
    <row r="600" spans="2:30" ht="24" x14ac:dyDescent="0.55000000000000004">
      <c r="B600" s="16"/>
      <c r="C600" s="16"/>
      <c r="D600" s="16"/>
      <c r="E600" s="16"/>
      <c r="F600" s="10"/>
      <c r="G600" s="10"/>
      <c r="H600" s="16"/>
      <c r="I600" s="16"/>
      <c r="J600" s="16"/>
      <c r="K600" s="16"/>
      <c r="L600" s="10"/>
      <c r="M600" s="10"/>
      <c r="N600" s="10"/>
      <c r="O600" s="10"/>
      <c r="P600" s="16"/>
      <c r="Q600" s="13">
        <v>26</v>
      </c>
      <c r="R600" s="16" t="s">
        <v>1152</v>
      </c>
      <c r="S600" s="16" t="s">
        <v>585</v>
      </c>
      <c r="T600" s="10" t="s">
        <v>536</v>
      </c>
      <c r="U600" s="10" t="s">
        <v>208</v>
      </c>
      <c r="V600" s="16" t="s">
        <v>1545</v>
      </c>
      <c r="W600" s="13"/>
      <c r="X600" s="16"/>
      <c r="Y600" s="13"/>
      <c r="Z600" s="13"/>
      <c r="AA600" s="10"/>
      <c r="AB600" s="10"/>
      <c r="AC600" s="10"/>
      <c r="AD600" s="10"/>
    </row>
    <row r="601" spans="2:30" ht="24" x14ac:dyDescent="0.55000000000000004">
      <c r="B601" s="16"/>
      <c r="C601" s="16"/>
      <c r="D601" s="16"/>
      <c r="E601" s="16"/>
      <c r="F601" s="10"/>
      <c r="G601" s="10"/>
      <c r="H601" s="16"/>
      <c r="I601" s="16"/>
      <c r="J601" s="16"/>
      <c r="K601" s="16"/>
      <c r="L601" s="10"/>
      <c r="M601" s="10"/>
      <c r="N601" s="10"/>
      <c r="O601" s="10"/>
      <c r="P601" s="16"/>
      <c r="Q601" s="13">
        <v>27</v>
      </c>
      <c r="R601" s="16" t="s">
        <v>1163</v>
      </c>
      <c r="S601" s="16" t="s">
        <v>585</v>
      </c>
      <c r="T601" s="10" t="s">
        <v>2291</v>
      </c>
      <c r="U601" s="10" t="s">
        <v>165</v>
      </c>
      <c r="V601" s="16" t="s">
        <v>1545</v>
      </c>
      <c r="W601" s="13"/>
      <c r="X601" s="16"/>
      <c r="Y601" s="13"/>
      <c r="Z601" s="13"/>
      <c r="AA601" s="10"/>
      <c r="AB601" s="10"/>
      <c r="AC601" s="10"/>
      <c r="AD601" s="10"/>
    </row>
    <row r="602" spans="2:30" ht="24" x14ac:dyDescent="0.55000000000000004">
      <c r="B602" s="16"/>
      <c r="C602" s="16"/>
      <c r="D602" s="16"/>
      <c r="E602" s="16"/>
      <c r="F602" s="10"/>
      <c r="G602" s="10"/>
      <c r="H602" s="16"/>
      <c r="I602" s="16"/>
      <c r="J602" s="16"/>
      <c r="K602" s="16"/>
      <c r="L602" s="10"/>
      <c r="M602" s="10"/>
      <c r="N602" s="10"/>
      <c r="O602" s="10"/>
      <c r="P602" s="16"/>
      <c r="Q602" s="13">
        <v>28</v>
      </c>
      <c r="R602" s="16" t="s">
        <v>1170</v>
      </c>
      <c r="S602" s="16" t="s">
        <v>585</v>
      </c>
      <c r="T602" s="10" t="s">
        <v>2041</v>
      </c>
      <c r="U602" s="10" t="s">
        <v>212</v>
      </c>
      <c r="V602" s="16" t="s">
        <v>1545</v>
      </c>
      <c r="W602" s="13"/>
      <c r="X602" s="16"/>
      <c r="Y602" s="13"/>
      <c r="Z602" s="13"/>
      <c r="AA602" s="10"/>
      <c r="AB602" s="10"/>
      <c r="AC602" s="10"/>
      <c r="AD602" s="10"/>
    </row>
    <row r="603" spans="2:30" ht="24" x14ac:dyDescent="0.55000000000000004">
      <c r="B603" s="16"/>
      <c r="C603" s="16"/>
      <c r="D603" s="16"/>
      <c r="E603" s="16"/>
      <c r="F603" s="10"/>
      <c r="G603" s="10"/>
      <c r="H603" s="16"/>
      <c r="I603" s="16"/>
      <c r="J603" s="16"/>
      <c r="K603" s="16"/>
      <c r="L603" s="10"/>
      <c r="M603" s="10"/>
      <c r="N603" s="10"/>
      <c r="O603" s="10"/>
      <c r="P603" s="16"/>
      <c r="Q603" s="13">
        <v>29</v>
      </c>
      <c r="R603" s="16" t="s">
        <v>1181</v>
      </c>
      <c r="S603" s="16" t="s">
        <v>585</v>
      </c>
      <c r="T603" s="10" t="s">
        <v>2297</v>
      </c>
      <c r="U603" s="10" t="s">
        <v>214</v>
      </c>
      <c r="V603" s="16" t="s">
        <v>1545</v>
      </c>
      <c r="W603" s="13"/>
      <c r="X603" s="16"/>
      <c r="Y603" s="13"/>
      <c r="Z603" s="13"/>
      <c r="AA603" s="10"/>
      <c r="AB603" s="10"/>
      <c r="AC603" s="10"/>
      <c r="AD603" s="10"/>
    </row>
    <row r="604" spans="2:30" ht="24" x14ac:dyDescent="0.55000000000000004">
      <c r="B604" s="16"/>
      <c r="C604" s="16"/>
      <c r="D604" s="16"/>
      <c r="E604" s="16"/>
      <c r="F604" s="10"/>
      <c r="G604" s="10"/>
      <c r="H604" s="16"/>
      <c r="I604" s="16"/>
      <c r="J604" s="16"/>
      <c r="K604" s="16"/>
      <c r="L604" s="10"/>
      <c r="M604" s="10"/>
      <c r="N604" s="10"/>
      <c r="O604" s="10"/>
      <c r="P604" s="16"/>
      <c r="Q604" s="13">
        <v>30</v>
      </c>
      <c r="R604" s="16" t="s">
        <v>1147</v>
      </c>
      <c r="S604" s="16" t="s">
        <v>585</v>
      </c>
      <c r="T604" s="10" t="s">
        <v>2037</v>
      </c>
      <c r="U604" s="10" t="s">
        <v>232</v>
      </c>
      <c r="V604" s="16" t="s">
        <v>1545</v>
      </c>
      <c r="W604" s="13"/>
      <c r="X604" s="16"/>
      <c r="Y604" s="13"/>
      <c r="Z604" s="13"/>
      <c r="AA604" s="10"/>
      <c r="AB604" s="10"/>
      <c r="AC604" s="10"/>
      <c r="AD604" s="10"/>
    </row>
    <row r="605" spans="2:30" ht="24" x14ac:dyDescent="0.55000000000000004">
      <c r="B605" s="16"/>
      <c r="C605" s="16"/>
      <c r="D605" s="16"/>
      <c r="E605" s="16"/>
      <c r="F605" s="10"/>
      <c r="G605" s="10"/>
      <c r="H605" s="16"/>
      <c r="I605" s="16"/>
      <c r="J605" s="16"/>
      <c r="K605" s="16"/>
      <c r="L605" s="10"/>
      <c r="M605" s="10"/>
      <c r="N605" s="10"/>
      <c r="O605" s="10"/>
      <c r="P605" s="16"/>
      <c r="Q605" s="13">
        <v>31</v>
      </c>
      <c r="R605" s="16" t="s">
        <v>1169</v>
      </c>
      <c r="S605" s="16" t="s">
        <v>585</v>
      </c>
      <c r="T605" s="10" t="s">
        <v>417</v>
      </c>
      <c r="U605" s="10" t="s">
        <v>272</v>
      </c>
      <c r="V605" s="16" t="s">
        <v>1545</v>
      </c>
      <c r="W605" s="13"/>
      <c r="X605" s="16"/>
      <c r="Y605" s="13"/>
      <c r="Z605" s="13"/>
      <c r="AA605" s="10"/>
      <c r="AB605" s="10"/>
      <c r="AC605" s="10"/>
      <c r="AD605" s="10"/>
    </row>
    <row r="606" spans="2:30" ht="24" x14ac:dyDescent="0.55000000000000004">
      <c r="B606" s="16"/>
      <c r="C606" s="16"/>
      <c r="D606" s="16"/>
      <c r="E606" s="16"/>
      <c r="F606" s="10"/>
      <c r="G606" s="10"/>
      <c r="H606" s="16"/>
      <c r="I606" s="16"/>
      <c r="J606" s="16"/>
      <c r="K606" s="16"/>
      <c r="L606" s="10"/>
      <c r="M606" s="10"/>
      <c r="N606" s="10"/>
      <c r="O606" s="10"/>
      <c r="P606" s="16"/>
      <c r="Q606" s="13">
        <v>32</v>
      </c>
      <c r="R606" s="16" t="s">
        <v>2949</v>
      </c>
      <c r="S606" s="16" t="s">
        <v>585</v>
      </c>
      <c r="T606" s="10" t="s">
        <v>2950</v>
      </c>
      <c r="U606" s="10" t="s">
        <v>2951</v>
      </c>
      <c r="V606" s="16" t="s">
        <v>1545</v>
      </c>
      <c r="W606" s="13"/>
      <c r="X606" s="16"/>
      <c r="Y606" s="13"/>
      <c r="Z606" s="13"/>
      <c r="AA606" s="10"/>
      <c r="AB606" s="10"/>
      <c r="AC606" s="10"/>
      <c r="AD606" s="10"/>
    </row>
    <row r="607" spans="2:30" ht="24" x14ac:dyDescent="0.55000000000000004">
      <c r="B607" s="16"/>
      <c r="C607" s="16"/>
      <c r="D607" s="16"/>
      <c r="E607" s="16"/>
      <c r="F607" s="10"/>
      <c r="G607" s="10"/>
      <c r="H607" s="16"/>
      <c r="I607" s="16"/>
      <c r="J607" s="16"/>
      <c r="K607" s="16"/>
      <c r="L607" s="10"/>
      <c r="M607" s="10"/>
      <c r="N607" s="10"/>
      <c r="O607" s="10"/>
      <c r="P607" s="16"/>
      <c r="Q607" s="13">
        <v>33</v>
      </c>
      <c r="R607" s="16" t="s">
        <v>2952</v>
      </c>
      <c r="S607" s="16" t="s">
        <v>585</v>
      </c>
      <c r="T607" s="10" t="s">
        <v>2953</v>
      </c>
      <c r="U607" s="10" t="s">
        <v>2954</v>
      </c>
      <c r="V607" s="16" t="s">
        <v>1545</v>
      </c>
      <c r="W607" s="13"/>
      <c r="X607" s="16"/>
      <c r="Y607" s="13"/>
      <c r="Z607" s="13"/>
      <c r="AA607" s="10"/>
      <c r="AB607" s="10"/>
      <c r="AC607" s="10"/>
      <c r="AD607" s="10"/>
    </row>
    <row r="608" spans="2:30" ht="24" x14ac:dyDescent="0.55000000000000004">
      <c r="B608" s="16"/>
      <c r="C608" s="16"/>
      <c r="D608" s="16"/>
      <c r="E608" s="16"/>
      <c r="F608" s="10"/>
      <c r="G608" s="10"/>
      <c r="H608" s="16"/>
      <c r="I608" s="16"/>
      <c r="J608" s="16"/>
      <c r="K608" s="16"/>
      <c r="L608" s="10"/>
      <c r="M608" s="10"/>
      <c r="N608" s="10"/>
      <c r="O608" s="10"/>
      <c r="P608" s="16"/>
      <c r="Q608" s="13">
        <v>34</v>
      </c>
      <c r="R608" s="16" t="s">
        <v>2959</v>
      </c>
      <c r="S608" s="16" t="s">
        <v>585</v>
      </c>
      <c r="T608" s="10" t="s">
        <v>2960</v>
      </c>
      <c r="U608" s="10" t="s">
        <v>2961</v>
      </c>
      <c r="V608" s="16" t="s">
        <v>1545</v>
      </c>
      <c r="W608" s="13"/>
      <c r="X608" s="16"/>
      <c r="Y608" s="13"/>
      <c r="Z608" s="13"/>
      <c r="AA608" s="10"/>
      <c r="AB608" s="10"/>
      <c r="AC608" s="10"/>
      <c r="AD608" s="10"/>
    </row>
    <row r="609" spans="2:30" ht="24" x14ac:dyDescent="0.55000000000000004">
      <c r="B609" s="16"/>
      <c r="C609" s="16"/>
      <c r="D609" s="16"/>
      <c r="E609" s="16"/>
      <c r="F609" s="10"/>
      <c r="G609" s="10"/>
      <c r="H609" s="16"/>
      <c r="I609" s="16"/>
      <c r="J609" s="16"/>
      <c r="K609" s="16"/>
      <c r="L609" s="10"/>
      <c r="M609" s="10"/>
      <c r="N609" s="10"/>
      <c r="O609" s="10"/>
      <c r="P609" s="16"/>
      <c r="Q609" s="13">
        <v>35</v>
      </c>
      <c r="R609" s="16" t="s">
        <v>2965</v>
      </c>
      <c r="S609" s="16" t="s">
        <v>585</v>
      </c>
      <c r="T609" s="10" t="s">
        <v>2966</v>
      </c>
      <c r="U609" s="10" t="s">
        <v>2967</v>
      </c>
      <c r="V609" s="16" t="s">
        <v>1545</v>
      </c>
      <c r="W609" s="13"/>
      <c r="X609" s="16"/>
      <c r="Y609" s="13"/>
      <c r="Z609" s="13"/>
      <c r="AA609" s="10"/>
      <c r="AB609" s="10"/>
      <c r="AC609" s="10"/>
      <c r="AD609" s="10"/>
    </row>
    <row r="610" spans="2:30" ht="24" x14ac:dyDescent="0.55000000000000004">
      <c r="B610" s="16"/>
      <c r="C610" s="16"/>
      <c r="D610" s="16"/>
      <c r="E610" s="16"/>
      <c r="F610" s="10"/>
      <c r="G610" s="10"/>
      <c r="H610" s="16"/>
      <c r="I610" s="16"/>
      <c r="J610" s="16"/>
      <c r="K610" s="16"/>
      <c r="L610" s="10"/>
      <c r="M610" s="10"/>
      <c r="N610" s="10"/>
      <c r="O610" s="10"/>
      <c r="P610" s="16"/>
      <c r="Q610" s="13">
        <v>36</v>
      </c>
      <c r="R610" s="16" t="s">
        <v>2968</v>
      </c>
      <c r="S610" s="16" t="s">
        <v>585</v>
      </c>
      <c r="T610" s="10" t="s">
        <v>2969</v>
      </c>
      <c r="U610" s="10" t="s">
        <v>461</v>
      </c>
      <c r="V610" s="16" t="s">
        <v>1545</v>
      </c>
      <c r="W610" s="13"/>
      <c r="X610" s="16"/>
      <c r="Y610" s="13"/>
      <c r="Z610" s="13"/>
      <c r="AA610" s="10"/>
      <c r="AB610" s="10"/>
      <c r="AC610" s="10"/>
      <c r="AD610" s="10"/>
    </row>
    <row r="611" spans="2:30" ht="24" x14ac:dyDescent="0.55000000000000004">
      <c r="B611" s="16"/>
      <c r="C611" s="16"/>
      <c r="D611" s="16"/>
      <c r="E611" s="16"/>
      <c r="F611" s="10"/>
      <c r="G611" s="10"/>
      <c r="H611" s="16"/>
      <c r="I611" s="16"/>
      <c r="J611" s="16"/>
      <c r="K611" s="16"/>
      <c r="L611" s="10"/>
      <c r="M611" s="10"/>
      <c r="N611" s="10"/>
      <c r="O611" s="10"/>
      <c r="P611" s="16"/>
      <c r="Q611" s="13">
        <v>1</v>
      </c>
      <c r="R611" s="16" t="s">
        <v>1086</v>
      </c>
      <c r="S611" s="16" t="s">
        <v>586</v>
      </c>
      <c r="T611" s="10" t="s">
        <v>2824</v>
      </c>
      <c r="U611" s="10" t="s">
        <v>196</v>
      </c>
      <c r="V611" s="16" t="s">
        <v>1545</v>
      </c>
      <c r="W611" s="13"/>
      <c r="X611" s="16"/>
      <c r="Y611" s="13"/>
      <c r="Z611" s="13"/>
      <c r="AA611" s="10"/>
      <c r="AB611" s="10"/>
      <c r="AC611" s="10"/>
      <c r="AD611" s="10"/>
    </row>
    <row r="612" spans="2:30" ht="24" x14ac:dyDescent="0.55000000000000004">
      <c r="B612" s="16"/>
      <c r="C612" s="16"/>
      <c r="D612" s="16"/>
      <c r="E612" s="16"/>
      <c r="F612" s="10"/>
      <c r="G612" s="10"/>
      <c r="H612" s="16"/>
      <c r="I612" s="16"/>
      <c r="J612" s="16"/>
      <c r="K612" s="16"/>
      <c r="L612" s="10"/>
      <c r="M612" s="10"/>
      <c r="N612" s="10"/>
      <c r="O612" s="10"/>
      <c r="P612" s="16"/>
      <c r="Q612" s="13">
        <v>2</v>
      </c>
      <c r="R612" s="16" t="s">
        <v>1099</v>
      </c>
      <c r="S612" s="16" t="s">
        <v>586</v>
      </c>
      <c r="T612" s="10" t="s">
        <v>2825</v>
      </c>
      <c r="U612" s="10" t="s">
        <v>200</v>
      </c>
      <c r="V612" s="16" t="s">
        <v>1545</v>
      </c>
      <c r="W612" s="13"/>
      <c r="X612" s="16"/>
      <c r="Y612" s="13"/>
      <c r="Z612" s="13"/>
      <c r="AA612" s="10"/>
      <c r="AB612" s="10"/>
      <c r="AC612" s="10"/>
      <c r="AD612" s="10"/>
    </row>
    <row r="613" spans="2:30" ht="24" x14ac:dyDescent="0.55000000000000004">
      <c r="B613" s="16"/>
      <c r="C613" s="16"/>
      <c r="D613" s="16"/>
      <c r="E613" s="16"/>
      <c r="F613" s="10"/>
      <c r="G613" s="10"/>
      <c r="H613" s="16"/>
      <c r="I613" s="16"/>
      <c r="J613" s="16"/>
      <c r="K613" s="16"/>
      <c r="L613" s="10"/>
      <c r="M613" s="10"/>
      <c r="N613" s="10"/>
      <c r="O613" s="10"/>
      <c r="P613" s="16"/>
      <c r="Q613" s="13">
        <v>3</v>
      </c>
      <c r="R613" s="16" t="s">
        <v>1118</v>
      </c>
      <c r="S613" s="16" t="s">
        <v>586</v>
      </c>
      <c r="T613" s="10" t="s">
        <v>2831</v>
      </c>
      <c r="U613" s="10" t="s">
        <v>202</v>
      </c>
      <c r="V613" s="16" t="s">
        <v>1545</v>
      </c>
      <c r="W613" s="13"/>
      <c r="X613" s="16"/>
      <c r="Y613" s="13"/>
      <c r="Z613" s="13"/>
      <c r="AA613" s="10"/>
      <c r="AB613" s="10"/>
      <c r="AC613" s="10"/>
      <c r="AD613" s="10"/>
    </row>
    <row r="614" spans="2:30" ht="24" x14ac:dyDescent="0.55000000000000004">
      <c r="B614" s="16"/>
      <c r="C614" s="16"/>
      <c r="D614" s="16"/>
      <c r="E614" s="16"/>
      <c r="F614" s="10"/>
      <c r="G614" s="10"/>
      <c r="H614" s="16"/>
      <c r="I614" s="16"/>
      <c r="J614" s="16"/>
      <c r="K614" s="16"/>
      <c r="L614" s="10"/>
      <c r="M614" s="10"/>
      <c r="N614" s="10"/>
      <c r="O614" s="10"/>
      <c r="P614" s="16"/>
      <c r="Q614" s="13">
        <v>4</v>
      </c>
      <c r="R614" s="16" t="s">
        <v>1102</v>
      </c>
      <c r="S614" s="16" t="s">
        <v>586</v>
      </c>
      <c r="T614" s="10" t="s">
        <v>2833</v>
      </c>
      <c r="U614" s="10" t="s">
        <v>221</v>
      </c>
      <c r="V614" s="16" t="s">
        <v>1545</v>
      </c>
      <c r="W614" s="13"/>
      <c r="X614" s="16"/>
      <c r="Y614" s="13"/>
      <c r="Z614" s="13"/>
      <c r="AA614" s="10"/>
      <c r="AB614" s="10"/>
      <c r="AC614" s="10"/>
      <c r="AD614" s="10"/>
    </row>
    <row r="615" spans="2:30" ht="24" x14ac:dyDescent="0.55000000000000004">
      <c r="B615" s="16"/>
      <c r="C615" s="16"/>
      <c r="D615" s="16"/>
      <c r="E615" s="16"/>
      <c r="F615" s="10"/>
      <c r="G615" s="10"/>
      <c r="H615" s="16"/>
      <c r="I615" s="16"/>
      <c r="J615" s="16"/>
      <c r="K615" s="16"/>
      <c r="L615" s="10"/>
      <c r="M615" s="10"/>
      <c r="N615" s="10"/>
      <c r="O615" s="10"/>
      <c r="P615" s="16"/>
      <c r="Q615" s="13">
        <v>5</v>
      </c>
      <c r="R615" s="16" t="s">
        <v>1098</v>
      </c>
      <c r="S615" s="16" t="s">
        <v>586</v>
      </c>
      <c r="T615" s="10" t="s">
        <v>2279</v>
      </c>
      <c r="U615" s="10" t="s">
        <v>149</v>
      </c>
      <c r="V615" s="16" t="s">
        <v>1545</v>
      </c>
      <c r="W615" s="13"/>
      <c r="X615" s="16"/>
      <c r="Y615" s="13"/>
      <c r="Z615" s="13"/>
      <c r="AA615" s="10"/>
      <c r="AB615" s="10"/>
      <c r="AC615" s="10"/>
      <c r="AD615" s="10"/>
    </row>
    <row r="616" spans="2:30" ht="24" x14ac:dyDescent="0.55000000000000004">
      <c r="B616" s="16"/>
      <c r="C616" s="16"/>
      <c r="D616" s="16"/>
      <c r="E616" s="16"/>
      <c r="F616" s="10"/>
      <c r="G616" s="10"/>
      <c r="H616" s="16"/>
      <c r="I616" s="16"/>
      <c r="J616" s="16"/>
      <c r="K616" s="16"/>
      <c r="L616" s="10"/>
      <c r="M616" s="10"/>
      <c r="N616" s="10"/>
      <c r="O616" s="10"/>
      <c r="P616" s="16"/>
      <c r="Q616" s="13">
        <v>6</v>
      </c>
      <c r="R616" s="16" t="s">
        <v>1105</v>
      </c>
      <c r="S616" s="16" t="s">
        <v>586</v>
      </c>
      <c r="T616" s="10" t="s">
        <v>2010</v>
      </c>
      <c r="U616" s="10" t="s">
        <v>2011</v>
      </c>
      <c r="V616" s="16" t="s">
        <v>1545</v>
      </c>
      <c r="W616" s="13"/>
      <c r="X616" s="16"/>
      <c r="Y616" s="13"/>
      <c r="Z616" s="13"/>
      <c r="AA616" s="10"/>
      <c r="AB616" s="10"/>
      <c r="AC616" s="10"/>
      <c r="AD616" s="10"/>
    </row>
    <row r="617" spans="2:30" ht="24" x14ac:dyDescent="0.55000000000000004">
      <c r="B617" s="16"/>
      <c r="C617" s="16"/>
      <c r="D617" s="16"/>
      <c r="E617" s="16"/>
      <c r="F617" s="10"/>
      <c r="G617" s="10"/>
      <c r="H617" s="16"/>
      <c r="I617" s="16"/>
      <c r="J617" s="16"/>
      <c r="K617" s="16"/>
      <c r="L617" s="10"/>
      <c r="M617" s="10"/>
      <c r="N617" s="10"/>
      <c r="O617" s="10"/>
      <c r="P617" s="16"/>
      <c r="Q617" s="13">
        <v>7</v>
      </c>
      <c r="R617" s="16" t="s">
        <v>1500</v>
      </c>
      <c r="S617" s="16" t="s">
        <v>586</v>
      </c>
      <c r="T617" s="10" t="s">
        <v>432</v>
      </c>
      <c r="U617" s="10" t="s">
        <v>1501</v>
      </c>
      <c r="V617" s="16" t="s">
        <v>1545</v>
      </c>
      <c r="W617" s="13"/>
      <c r="X617" s="16"/>
      <c r="Y617" s="13"/>
      <c r="Z617" s="13"/>
      <c r="AA617" s="10"/>
      <c r="AB617" s="10"/>
      <c r="AC617" s="10"/>
      <c r="AD617" s="10"/>
    </row>
    <row r="618" spans="2:30" ht="24" x14ac:dyDescent="0.55000000000000004">
      <c r="B618" s="16"/>
      <c r="C618" s="16"/>
      <c r="D618" s="16"/>
      <c r="E618" s="16"/>
      <c r="F618" s="10"/>
      <c r="G618" s="10"/>
      <c r="H618" s="16"/>
      <c r="I618" s="16"/>
      <c r="J618" s="16"/>
      <c r="K618" s="16"/>
      <c r="L618" s="10"/>
      <c r="M618" s="10"/>
      <c r="N618" s="10"/>
      <c r="O618" s="10"/>
      <c r="P618" s="16"/>
      <c r="Q618" s="13">
        <v>8</v>
      </c>
      <c r="R618" s="16" t="s">
        <v>2021</v>
      </c>
      <c r="S618" s="16" t="s">
        <v>586</v>
      </c>
      <c r="T618" s="10" t="s">
        <v>2022</v>
      </c>
      <c r="U618" s="10" t="s">
        <v>2023</v>
      </c>
      <c r="V618" s="16" t="s">
        <v>1545</v>
      </c>
      <c r="W618" s="13"/>
      <c r="X618" s="16"/>
      <c r="Y618" s="13"/>
      <c r="Z618" s="13"/>
      <c r="AA618" s="10"/>
      <c r="AB618" s="10"/>
      <c r="AC618" s="10"/>
      <c r="AD618" s="10"/>
    </row>
    <row r="619" spans="2:30" ht="24" x14ac:dyDescent="0.55000000000000004">
      <c r="B619" s="16"/>
      <c r="C619" s="16"/>
      <c r="D619" s="16"/>
      <c r="E619" s="16"/>
      <c r="F619" s="10"/>
      <c r="G619" s="10"/>
      <c r="H619" s="16"/>
      <c r="I619" s="16"/>
      <c r="J619" s="16"/>
      <c r="K619" s="16"/>
      <c r="L619" s="10"/>
      <c r="M619" s="10"/>
      <c r="N619" s="10"/>
      <c r="O619" s="10"/>
      <c r="P619" s="16"/>
      <c r="Q619" s="13">
        <v>9</v>
      </c>
      <c r="R619" s="16" t="s">
        <v>2844</v>
      </c>
      <c r="S619" s="16" t="s">
        <v>586</v>
      </c>
      <c r="T619" s="10" t="s">
        <v>2845</v>
      </c>
      <c r="U619" s="10" t="s">
        <v>2846</v>
      </c>
      <c r="V619" s="16" t="s">
        <v>1545</v>
      </c>
      <c r="W619" s="13"/>
      <c r="X619" s="16"/>
      <c r="Y619" s="13"/>
      <c r="Z619" s="13"/>
      <c r="AA619" s="10"/>
      <c r="AB619" s="10"/>
      <c r="AC619" s="10"/>
      <c r="AD619" s="10"/>
    </row>
    <row r="620" spans="2:30" ht="24" x14ac:dyDescent="0.55000000000000004">
      <c r="B620" s="16"/>
      <c r="C620" s="16"/>
      <c r="D620" s="16"/>
      <c r="E620" s="16"/>
      <c r="F620" s="10"/>
      <c r="G620" s="10"/>
      <c r="H620" s="16"/>
      <c r="I620" s="16"/>
      <c r="J620" s="16"/>
      <c r="K620" s="16"/>
      <c r="L620" s="10"/>
      <c r="M620" s="10"/>
      <c r="N620" s="10"/>
      <c r="O620" s="10"/>
      <c r="P620" s="16"/>
      <c r="Q620" s="13">
        <v>10</v>
      </c>
      <c r="R620" s="16" t="s">
        <v>2851</v>
      </c>
      <c r="S620" s="16" t="s">
        <v>586</v>
      </c>
      <c r="T620" s="10" t="s">
        <v>2852</v>
      </c>
      <c r="U620" s="10" t="s">
        <v>532</v>
      </c>
      <c r="V620" s="16" t="s">
        <v>1545</v>
      </c>
      <c r="W620" s="13"/>
      <c r="X620" s="16"/>
      <c r="Y620" s="13"/>
      <c r="Z620" s="13"/>
      <c r="AA620" s="10"/>
      <c r="AB620" s="10"/>
      <c r="AC620" s="10"/>
      <c r="AD620" s="10"/>
    </row>
    <row r="621" spans="2:30" ht="24" x14ac:dyDescent="0.55000000000000004">
      <c r="B621" s="16"/>
      <c r="C621" s="16"/>
      <c r="D621" s="16"/>
      <c r="E621" s="16"/>
      <c r="F621" s="10"/>
      <c r="G621" s="10"/>
      <c r="H621" s="16"/>
      <c r="I621" s="16"/>
      <c r="J621" s="16"/>
      <c r="K621" s="16"/>
      <c r="L621" s="10"/>
      <c r="M621" s="10"/>
      <c r="N621" s="10"/>
      <c r="O621" s="10"/>
      <c r="P621" s="16"/>
      <c r="Q621" s="13">
        <v>11</v>
      </c>
      <c r="R621" s="16" t="s">
        <v>2855</v>
      </c>
      <c r="S621" s="16" t="s">
        <v>586</v>
      </c>
      <c r="T621" s="10" t="s">
        <v>2856</v>
      </c>
      <c r="U621" s="10" t="s">
        <v>2857</v>
      </c>
      <c r="V621" s="16" t="s">
        <v>1545</v>
      </c>
      <c r="W621" s="13"/>
      <c r="X621" s="16"/>
      <c r="Y621" s="13"/>
      <c r="Z621" s="13"/>
      <c r="AA621" s="10"/>
      <c r="AB621" s="10"/>
      <c r="AC621" s="10"/>
      <c r="AD621" s="10"/>
    </row>
    <row r="622" spans="2:30" ht="24" x14ac:dyDescent="0.55000000000000004">
      <c r="B622" s="16"/>
      <c r="C622" s="16"/>
      <c r="D622" s="16"/>
      <c r="E622" s="16"/>
      <c r="F622" s="10"/>
      <c r="G622" s="10"/>
      <c r="H622" s="16"/>
      <c r="I622" s="16"/>
      <c r="J622" s="16"/>
      <c r="K622" s="16"/>
      <c r="L622" s="10"/>
      <c r="M622" s="10"/>
      <c r="N622" s="10"/>
      <c r="O622" s="10"/>
      <c r="P622" s="16"/>
      <c r="Q622" s="13">
        <v>12</v>
      </c>
      <c r="R622" s="16" t="s">
        <v>1188</v>
      </c>
      <c r="S622" s="16" t="s">
        <v>586</v>
      </c>
      <c r="T622" s="10" t="s">
        <v>2047</v>
      </c>
      <c r="U622" s="10" t="s">
        <v>167</v>
      </c>
      <c r="V622" s="16" t="s">
        <v>1545</v>
      </c>
      <c r="W622" s="13"/>
      <c r="X622" s="16"/>
      <c r="Y622" s="13"/>
      <c r="Z622" s="13"/>
      <c r="AA622" s="10"/>
      <c r="AB622" s="10"/>
      <c r="AC622" s="10"/>
      <c r="AD622" s="10"/>
    </row>
    <row r="623" spans="2:30" ht="24" x14ac:dyDescent="0.55000000000000004">
      <c r="B623" s="16"/>
      <c r="C623" s="16"/>
      <c r="D623" s="16"/>
      <c r="E623" s="16"/>
      <c r="F623" s="10"/>
      <c r="G623" s="10"/>
      <c r="H623" s="16"/>
      <c r="I623" s="16"/>
      <c r="J623" s="16"/>
      <c r="K623" s="16"/>
      <c r="L623" s="10"/>
      <c r="M623" s="10"/>
      <c r="N623" s="10"/>
      <c r="O623" s="10"/>
      <c r="P623" s="16"/>
      <c r="Q623" s="13">
        <v>13</v>
      </c>
      <c r="R623" s="16" t="s">
        <v>1191</v>
      </c>
      <c r="S623" s="16" t="s">
        <v>586</v>
      </c>
      <c r="T623" s="10" t="s">
        <v>2046</v>
      </c>
      <c r="U623" s="10" t="s">
        <v>189</v>
      </c>
      <c r="V623" s="16" t="s">
        <v>1545</v>
      </c>
      <c r="W623" s="13"/>
      <c r="X623" s="16"/>
      <c r="Y623" s="13"/>
      <c r="Z623" s="13"/>
      <c r="AA623" s="10"/>
      <c r="AB623" s="10"/>
      <c r="AC623" s="10"/>
      <c r="AD623" s="10"/>
    </row>
    <row r="624" spans="2:30" ht="24" x14ac:dyDescent="0.55000000000000004">
      <c r="B624" s="16"/>
      <c r="C624" s="16"/>
      <c r="D624" s="16"/>
      <c r="E624" s="16"/>
      <c r="F624" s="10"/>
      <c r="G624" s="10"/>
      <c r="H624" s="16"/>
      <c r="I624" s="16"/>
      <c r="J624" s="16"/>
      <c r="K624" s="16"/>
      <c r="L624" s="10"/>
      <c r="M624" s="10"/>
      <c r="N624" s="10"/>
      <c r="O624" s="10"/>
      <c r="P624" s="16"/>
      <c r="Q624" s="13">
        <v>14</v>
      </c>
      <c r="R624" s="16" t="s">
        <v>1144</v>
      </c>
      <c r="S624" s="16" t="s">
        <v>586</v>
      </c>
      <c r="T624" s="10" t="s">
        <v>536</v>
      </c>
      <c r="U624" s="10" t="s">
        <v>207</v>
      </c>
      <c r="V624" s="16" t="s">
        <v>1545</v>
      </c>
      <c r="W624" s="13"/>
      <c r="X624" s="16"/>
      <c r="Y624" s="13"/>
      <c r="Z624" s="13"/>
      <c r="AA624" s="10"/>
      <c r="AB624" s="10"/>
      <c r="AC624" s="10"/>
      <c r="AD624" s="10"/>
    </row>
    <row r="625" spans="2:30" ht="24" x14ac:dyDescent="0.55000000000000004">
      <c r="B625" s="16"/>
      <c r="C625" s="16"/>
      <c r="D625" s="16"/>
      <c r="E625" s="16"/>
      <c r="F625" s="10"/>
      <c r="G625" s="10"/>
      <c r="H625" s="16"/>
      <c r="I625" s="16"/>
      <c r="J625" s="16"/>
      <c r="K625" s="16"/>
      <c r="L625" s="10"/>
      <c r="M625" s="10"/>
      <c r="N625" s="10"/>
      <c r="O625" s="10"/>
      <c r="P625" s="16"/>
      <c r="Q625" s="13">
        <v>15</v>
      </c>
      <c r="R625" s="16" t="s">
        <v>1164</v>
      </c>
      <c r="S625" s="16" t="s">
        <v>586</v>
      </c>
      <c r="T625" s="10" t="s">
        <v>2294</v>
      </c>
      <c r="U625" s="10" t="s">
        <v>211</v>
      </c>
      <c r="V625" s="16" t="s">
        <v>1545</v>
      </c>
      <c r="W625" s="13"/>
      <c r="X625" s="16"/>
      <c r="Y625" s="13"/>
      <c r="Z625" s="13"/>
      <c r="AA625" s="10"/>
      <c r="AB625" s="10"/>
      <c r="AC625" s="10"/>
      <c r="AD625" s="10"/>
    </row>
    <row r="626" spans="2:30" ht="24" x14ac:dyDescent="0.55000000000000004">
      <c r="B626" s="16"/>
      <c r="C626" s="16"/>
      <c r="D626" s="16"/>
      <c r="E626" s="16"/>
      <c r="F626" s="10"/>
      <c r="G626" s="10"/>
      <c r="H626" s="16"/>
      <c r="I626" s="16"/>
      <c r="J626" s="16"/>
      <c r="K626" s="16"/>
      <c r="L626" s="10"/>
      <c r="M626" s="10"/>
      <c r="N626" s="10"/>
      <c r="O626" s="10"/>
      <c r="P626" s="16"/>
      <c r="Q626" s="13">
        <v>16</v>
      </c>
      <c r="R626" s="16" t="s">
        <v>1131</v>
      </c>
      <c r="S626" s="16" t="s">
        <v>586</v>
      </c>
      <c r="T626" s="10" t="s">
        <v>2889</v>
      </c>
      <c r="U626" s="10" t="s">
        <v>229</v>
      </c>
      <c r="V626" s="16" t="s">
        <v>1545</v>
      </c>
      <c r="W626" s="13"/>
      <c r="X626" s="16"/>
      <c r="Y626" s="13"/>
      <c r="Z626" s="13"/>
      <c r="AA626" s="10"/>
      <c r="AB626" s="10"/>
      <c r="AC626" s="10"/>
      <c r="AD626" s="10"/>
    </row>
    <row r="627" spans="2:30" ht="24" x14ac:dyDescent="0.55000000000000004">
      <c r="B627" s="16"/>
      <c r="C627" s="16"/>
      <c r="D627" s="16"/>
      <c r="E627" s="16"/>
      <c r="F627" s="10"/>
      <c r="G627" s="10"/>
      <c r="H627" s="16"/>
      <c r="I627" s="16"/>
      <c r="J627" s="16"/>
      <c r="K627" s="16"/>
      <c r="L627" s="10"/>
      <c r="M627" s="10"/>
      <c r="N627" s="10"/>
      <c r="O627" s="10"/>
      <c r="P627" s="16"/>
      <c r="Q627" s="13">
        <v>17</v>
      </c>
      <c r="R627" s="16" t="s">
        <v>1150</v>
      </c>
      <c r="S627" s="16" t="s">
        <v>586</v>
      </c>
      <c r="T627" s="10" t="s">
        <v>2295</v>
      </c>
      <c r="U627" s="10" t="s">
        <v>233</v>
      </c>
      <c r="V627" s="16" t="s">
        <v>1545</v>
      </c>
      <c r="W627" s="13"/>
      <c r="X627" s="16"/>
      <c r="Y627" s="13"/>
      <c r="Z627" s="13"/>
      <c r="AA627" s="10"/>
      <c r="AB627" s="10"/>
      <c r="AC627" s="10"/>
      <c r="AD627" s="10"/>
    </row>
    <row r="628" spans="2:30" ht="24" x14ac:dyDescent="0.55000000000000004">
      <c r="B628" s="16"/>
      <c r="C628" s="16"/>
      <c r="D628" s="16"/>
      <c r="E628" s="16"/>
      <c r="F628" s="10"/>
      <c r="G628" s="10"/>
      <c r="H628" s="16"/>
      <c r="I628" s="16"/>
      <c r="J628" s="16"/>
      <c r="K628" s="16"/>
      <c r="L628" s="10"/>
      <c r="M628" s="10"/>
      <c r="N628" s="10"/>
      <c r="O628" s="10"/>
      <c r="P628" s="16"/>
      <c r="Q628" s="13">
        <v>18</v>
      </c>
      <c r="R628" s="16" t="s">
        <v>1187</v>
      </c>
      <c r="S628" s="16" t="s">
        <v>586</v>
      </c>
      <c r="T628" s="10" t="s">
        <v>1383</v>
      </c>
      <c r="U628" s="10" t="s">
        <v>239</v>
      </c>
      <c r="V628" s="16" t="s">
        <v>1545</v>
      </c>
      <c r="W628" s="13"/>
      <c r="X628" s="16"/>
      <c r="Y628" s="13"/>
      <c r="Z628" s="13"/>
      <c r="AA628" s="10"/>
      <c r="AB628" s="10"/>
      <c r="AC628" s="10"/>
      <c r="AD628" s="10"/>
    </row>
    <row r="629" spans="2:30" ht="24" x14ac:dyDescent="0.55000000000000004">
      <c r="B629" s="16"/>
      <c r="C629" s="16"/>
      <c r="D629" s="16"/>
      <c r="E629" s="16"/>
      <c r="F629" s="10"/>
      <c r="G629" s="10"/>
      <c r="H629" s="16"/>
      <c r="I629" s="16"/>
      <c r="J629" s="16"/>
      <c r="K629" s="16"/>
      <c r="L629" s="10"/>
      <c r="M629" s="10"/>
      <c r="N629" s="10"/>
      <c r="O629" s="10"/>
      <c r="P629" s="16"/>
      <c r="Q629" s="13">
        <v>19</v>
      </c>
      <c r="R629" s="16" t="s">
        <v>1142</v>
      </c>
      <c r="S629" s="16" t="s">
        <v>586</v>
      </c>
      <c r="T629" s="10" t="s">
        <v>2033</v>
      </c>
      <c r="U629" s="10" t="s">
        <v>267</v>
      </c>
      <c r="V629" s="16" t="s">
        <v>1545</v>
      </c>
      <c r="W629" s="13"/>
      <c r="X629" s="16"/>
      <c r="Y629" s="13"/>
      <c r="Z629" s="13"/>
      <c r="AA629" s="10"/>
      <c r="AB629" s="10"/>
      <c r="AC629" s="10"/>
      <c r="AD629" s="10"/>
    </row>
    <row r="630" spans="2:30" ht="24" x14ac:dyDescent="0.55000000000000004">
      <c r="B630" s="16"/>
      <c r="C630" s="16"/>
      <c r="D630" s="16"/>
      <c r="E630" s="16"/>
      <c r="F630" s="10"/>
      <c r="G630" s="10"/>
      <c r="H630" s="16"/>
      <c r="I630" s="16"/>
      <c r="J630" s="16"/>
      <c r="K630" s="16"/>
      <c r="L630" s="10"/>
      <c r="M630" s="10"/>
      <c r="N630" s="10"/>
      <c r="O630" s="10"/>
      <c r="P630" s="16"/>
      <c r="Q630" s="13">
        <v>20</v>
      </c>
      <c r="R630" s="16" t="s">
        <v>1145</v>
      </c>
      <c r="S630" s="16" t="s">
        <v>586</v>
      </c>
      <c r="T630" s="10" t="s">
        <v>2903</v>
      </c>
      <c r="U630" s="10" t="s">
        <v>268</v>
      </c>
      <c r="V630" s="16" t="s">
        <v>1545</v>
      </c>
      <c r="W630" s="13"/>
      <c r="X630" s="16"/>
      <c r="Y630" s="13"/>
      <c r="Z630" s="13"/>
      <c r="AA630" s="10"/>
      <c r="AB630" s="10"/>
      <c r="AC630" s="10"/>
      <c r="AD630" s="10"/>
    </row>
    <row r="631" spans="2:30" ht="24" x14ac:dyDescent="0.55000000000000004">
      <c r="B631" s="16"/>
      <c r="C631" s="16"/>
      <c r="D631" s="16"/>
      <c r="E631" s="16"/>
      <c r="F631" s="10"/>
      <c r="G631" s="10"/>
      <c r="H631" s="16"/>
      <c r="I631" s="16"/>
      <c r="J631" s="16"/>
      <c r="K631" s="16"/>
      <c r="L631" s="10"/>
      <c r="M631" s="10"/>
      <c r="N631" s="10"/>
      <c r="O631" s="10"/>
      <c r="P631" s="16"/>
      <c r="Q631" s="13">
        <v>21</v>
      </c>
      <c r="R631" s="16" t="s">
        <v>1173</v>
      </c>
      <c r="S631" s="16" t="s">
        <v>586</v>
      </c>
      <c r="T631" s="10" t="s">
        <v>2044</v>
      </c>
      <c r="U631" s="10" t="s">
        <v>273</v>
      </c>
      <c r="V631" s="16" t="s">
        <v>1545</v>
      </c>
      <c r="W631" s="13"/>
      <c r="X631" s="16"/>
      <c r="Y631" s="13"/>
      <c r="Z631" s="13"/>
      <c r="AA631" s="10"/>
      <c r="AB631" s="10"/>
      <c r="AC631" s="10"/>
      <c r="AD631" s="10"/>
    </row>
    <row r="632" spans="2:30" ht="24" x14ac:dyDescent="0.55000000000000004">
      <c r="B632" s="16"/>
      <c r="C632" s="16"/>
      <c r="D632" s="16"/>
      <c r="E632" s="16"/>
      <c r="F632" s="10"/>
      <c r="G632" s="10"/>
      <c r="H632" s="16"/>
      <c r="I632" s="16"/>
      <c r="J632" s="16"/>
      <c r="K632" s="16"/>
      <c r="L632" s="10"/>
      <c r="M632" s="10"/>
      <c r="N632" s="10"/>
      <c r="O632" s="10"/>
      <c r="P632" s="16"/>
      <c r="Q632" s="13">
        <v>22</v>
      </c>
      <c r="R632" s="16" t="s">
        <v>1180</v>
      </c>
      <c r="S632" s="16" t="s">
        <v>586</v>
      </c>
      <c r="T632" s="10" t="s">
        <v>2909</v>
      </c>
      <c r="U632" s="10" t="s">
        <v>274</v>
      </c>
      <c r="V632" s="16" t="s">
        <v>1545</v>
      </c>
      <c r="W632" s="13"/>
      <c r="X632" s="16"/>
      <c r="Y632" s="13"/>
      <c r="Z632" s="13"/>
      <c r="AA632" s="10"/>
      <c r="AB632" s="10"/>
      <c r="AC632" s="10"/>
      <c r="AD632" s="10"/>
    </row>
    <row r="633" spans="2:30" ht="24" x14ac:dyDescent="0.55000000000000004">
      <c r="B633" s="16"/>
      <c r="C633" s="16"/>
      <c r="D633" s="16"/>
      <c r="E633" s="16"/>
      <c r="F633" s="10"/>
      <c r="G633" s="10"/>
      <c r="H633" s="16"/>
      <c r="I633" s="16"/>
      <c r="J633" s="16"/>
      <c r="K633" s="16"/>
      <c r="L633" s="10"/>
      <c r="M633" s="10"/>
      <c r="N633" s="10"/>
      <c r="O633" s="10"/>
      <c r="P633" s="16"/>
      <c r="Q633" s="13">
        <v>23</v>
      </c>
      <c r="R633" s="16" t="s">
        <v>1193</v>
      </c>
      <c r="S633" s="16" t="s">
        <v>586</v>
      </c>
      <c r="T633" s="10" t="s">
        <v>2051</v>
      </c>
      <c r="U633" s="10" t="s">
        <v>276</v>
      </c>
      <c r="V633" s="16" t="s">
        <v>1545</v>
      </c>
      <c r="W633" s="13"/>
      <c r="X633" s="16"/>
      <c r="Y633" s="13"/>
      <c r="Z633" s="13"/>
      <c r="AA633" s="10"/>
      <c r="AB633" s="10"/>
      <c r="AC633" s="10"/>
      <c r="AD633" s="10"/>
    </row>
    <row r="634" spans="2:30" ht="24" x14ac:dyDescent="0.55000000000000004">
      <c r="B634" s="16"/>
      <c r="C634" s="16"/>
      <c r="D634" s="16"/>
      <c r="E634" s="16"/>
      <c r="F634" s="10"/>
      <c r="G634" s="10"/>
      <c r="H634" s="16"/>
      <c r="I634" s="16"/>
      <c r="J634" s="16"/>
      <c r="K634" s="16"/>
      <c r="L634" s="10"/>
      <c r="M634" s="10"/>
      <c r="N634" s="10"/>
      <c r="O634" s="10"/>
      <c r="P634" s="16"/>
      <c r="Q634" s="13">
        <v>24</v>
      </c>
      <c r="R634" s="16" t="s">
        <v>1194</v>
      </c>
      <c r="S634" s="16" t="s">
        <v>586</v>
      </c>
      <c r="T634" s="10" t="s">
        <v>2307</v>
      </c>
      <c r="U634" s="10" t="s">
        <v>277</v>
      </c>
      <c r="V634" s="16" t="s">
        <v>1545</v>
      </c>
      <c r="W634" s="13"/>
      <c r="X634" s="16"/>
      <c r="Y634" s="13"/>
      <c r="Z634" s="13"/>
      <c r="AA634" s="10"/>
      <c r="AB634" s="10"/>
      <c r="AC634" s="10"/>
      <c r="AD634" s="10"/>
    </row>
    <row r="635" spans="2:30" ht="24" x14ac:dyDescent="0.55000000000000004">
      <c r="B635" s="16"/>
      <c r="C635" s="16"/>
      <c r="D635" s="16"/>
      <c r="E635" s="16"/>
      <c r="F635" s="10"/>
      <c r="G635" s="10"/>
      <c r="H635" s="16"/>
      <c r="I635" s="16"/>
      <c r="J635" s="16"/>
      <c r="K635" s="16"/>
      <c r="L635" s="10"/>
      <c r="M635" s="10"/>
      <c r="N635" s="10"/>
      <c r="O635" s="10"/>
      <c r="P635" s="16"/>
      <c r="Q635" s="13">
        <v>25</v>
      </c>
      <c r="R635" s="16" t="s">
        <v>1198</v>
      </c>
      <c r="S635" s="16" t="s">
        <v>586</v>
      </c>
      <c r="T635" s="10" t="s">
        <v>2310</v>
      </c>
      <c r="U635" s="10" t="s">
        <v>279</v>
      </c>
      <c r="V635" s="16" t="s">
        <v>1545</v>
      </c>
      <c r="W635" s="13"/>
      <c r="X635" s="16"/>
      <c r="Y635" s="13"/>
      <c r="Z635" s="13"/>
      <c r="AA635" s="10"/>
      <c r="AB635" s="10"/>
      <c r="AC635" s="10"/>
      <c r="AD635" s="10"/>
    </row>
    <row r="636" spans="2:30" ht="24" x14ac:dyDescent="0.55000000000000004">
      <c r="B636" s="16"/>
      <c r="C636" s="16"/>
      <c r="D636" s="16"/>
      <c r="E636" s="16"/>
      <c r="F636" s="10"/>
      <c r="G636" s="10"/>
      <c r="H636" s="16"/>
      <c r="I636" s="16"/>
      <c r="J636" s="16"/>
      <c r="K636" s="16"/>
      <c r="L636" s="10"/>
      <c r="M636" s="10"/>
      <c r="N636" s="10"/>
      <c r="O636" s="10"/>
      <c r="P636" s="16"/>
      <c r="Q636" s="13">
        <v>26</v>
      </c>
      <c r="R636" s="16" t="s">
        <v>2048</v>
      </c>
      <c r="S636" s="16" t="s">
        <v>586</v>
      </c>
      <c r="T636" s="10" t="s">
        <v>2304</v>
      </c>
      <c r="U636" s="10" t="s">
        <v>2049</v>
      </c>
      <c r="V636" s="16" t="s">
        <v>1545</v>
      </c>
      <c r="W636" s="13"/>
      <c r="X636" s="16"/>
      <c r="Y636" s="13"/>
      <c r="Z636" s="13"/>
      <c r="AA636" s="10"/>
      <c r="AB636" s="10"/>
      <c r="AC636" s="10"/>
      <c r="AD636" s="10"/>
    </row>
    <row r="637" spans="2:30" ht="24" x14ac:dyDescent="0.55000000000000004">
      <c r="B637" s="16"/>
      <c r="C637" s="16"/>
      <c r="D637" s="16"/>
      <c r="E637" s="16"/>
      <c r="F637" s="10"/>
      <c r="G637" s="10"/>
      <c r="H637" s="16"/>
      <c r="I637" s="16"/>
      <c r="J637" s="16"/>
      <c r="K637" s="16"/>
      <c r="L637" s="10"/>
      <c r="M637" s="10"/>
      <c r="N637" s="10"/>
      <c r="O637" s="10"/>
      <c r="P637" s="16"/>
      <c r="Q637" s="13">
        <v>27</v>
      </c>
      <c r="R637" s="16" t="s">
        <v>2938</v>
      </c>
      <c r="S637" s="16" t="s">
        <v>586</v>
      </c>
      <c r="T637" s="10" t="s">
        <v>1520</v>
      </c>
      <c r="U637" s="10" t="s">
        <v>2939</v>
      </c>
      <c r="V637" s="16" t="s">
        <v>1545</v>
      </c>
      <c r="W637" s="13"/>
      <c r="X637" s="16"/>
      <c r="Y637" s="13"/>
      <c r="Z637" s="13"/>
      <c r="AA637" s="10"/>
      <c r="AB637" s="10"/>
      <c r="AC637" s="10"/>
      <c r="AD637" s="10"/>
    </row>
    <row r="638" spans="2:30" ht="24" x14ac:dyDescent="0.55000000000000004">
      <c r="B638" s="16"/>
      <c r="C638" s="16"/>
      <c r="D638" s="16"/>
      <c r="E638" s="16"/>
      <c r="F638" s="10"/>
      <c r="G638" s="10"/>
      <c r="H638" s="16"/>
      <c r="I638" s="16"/>
      <c r="J638" s="16"/>
      <c r="K638" s="16"/>
      <c r="L638" s="10"/>
      <c r="M638" s="10"/>
      <c r="N638" s="10"/>
      <c r="O638" s="10"/>
      <c r="P638" s="16"/>
      <c r="Q638" s="13">
        <v>28</v>
      </c>
      <c r="R638" s="16" t="s">
        <v>2940</v>
      </c>
      <c r="S638" s="16" t="s">
        <v>586</v>
      </c>
      <c r="T638" s="10" t="s">
        <v>2941</v>
      </c>
      <c r="U638" s="10" t="s">
        <v>2942</v>
      </c>
      <c r="V638" s="16" t="s">
        <v>1545</v>
      </c>
      <c r="W638" s="13"/>
      <c r="X638" s="16"/>
      <c r="Y638" s="13"/>
      <c r="Z638" s="13"/>
      <c r="AA638" s="10"/>
      <c r="AB638" s="10"/>
      <c r="AC638" s="10"/>
      <c r="AD638" s="10"/>
    </row>
    <row r="639" spans="2:30" ht="24" x14ac:dyDescent="0.55000000000000004">
      <c r="B639" s="16"/>
      <c r="C639" s="16"/>
      <c r="D639" s="16"/>
      <c r="E639" s="16"/>
      <c r="F639" s="10"/>
      <c r="G639" s="10"/>
      <c r="H639" s="16"/>
      <c r="I639" s="16"/>
      <c r="J639" s="16"/>
      <c r="K639" s="16"/>
      <c r="L639" s="10"/>
      <c r="M639" s="10"/>
      <c r="N639" s="10"/>
      <c r="O639" s="10"/>
      <c r="P639" s="16"/>
      <c r="Q639" s="13">
        <v>1</v>
      </c>
      <c r="R639" s="16" t="s">
        <v>1084</v>
      </c>
      <c r="S639" s="16" t="s">
        <v>587</v>
      </c>
      <c r="T639" s="10" t="s">
        <v>2002</v>
      </c>
      <c r="U639" s="10" t="s">
        <v>138</v>
      </c>
      <c r="V639" s="16" t="s">
        <v>1545</v>
      </c>
      <c r="W639" s="13"/>
      <c r="X639" s="16"/>
      <c r="Y639" s="13"/>
      <c r="Z639" s="13"/>
      <c r="AA639" s="10"/>
      <c r="AB639" s="10"/>
      <c r="AC639" s="10"/>
      <c r="AD639" s="10"/>
    </row>
    <row r="640" spans="2:30" ht="24" x14ac:dyDescent="0.55000000000000004">
      <c r="B640" s="16"/>
      <c r="C640" s="16"/>
      <c r="D640" s="16"/>
      <c r="E640" s="16"/>
      <c r="F640" s="10"/>
      <c r="G640" s="10"/>
      <c r="H640" s="16"/>
      <c r="I640" s="16"/>
      <c r="J640" s="16"/>
      <c r="K640" s="16"/>
      <c r="L640" s="10"/>
      <c r="M640" s="10"/>
      <c r="N640" s="10"/>
      <c r="O640" s="10"/>
      <c r="P640" s="16"/>
      <c r="Q640" s="13">
        <v>2</v>
      </c>
      <c r="R640" s="16" t="s">
        <v>1119</v>
      </c>
      <c r="S640" s="16" t="s">
        <v>587</v>
      </c>
      <c r="T640" s="10" t="s">
        <v>2287</v>
      </c>
      <c r="U640" s="10" t="s">
        <v>152</v>
      </c>
      <c r="V640" s="16" t="s">
        <v>1545</v>
      </c>
      <c r="W640" s="13"/>
      <c r="X640" s="16"/>
      <c r="Y640" s="13"/>
      <c r="Z640" s="13"/>
      <c r="AA640" s="10"/>
      <c r="AB640" s="10"/>
      <c r="AC640" s="10"/>
      <c r="AD640" s="10"/>
    </row>
    <row r="641" spans="2:30" ht="24" x14ac:dyDescent="0.55000000000000004">
      <c r="B641" s="16"/>
      <c r="C641" s="16"/>
      <c r="D641" s="16"/>
      <c r="E641" s="16"/>
      <c r="F641" s="10"/>
      <c r="G641" s="10"/>
      <c r="H641" s="16"/>
      <c r="I641" s="16"/>
      <c r="J641" s="16"/>
      <c r="K641" s="16"/>
      <c r="L641" s="10"/>
      <c r="M641" s="10"/>
      <c r="N641" s="10"/>
      <c r="O641" s="10"/>
      <c r="P641" s="16"/>
      <c r="Q641" s="13">
        <v>3</v>
      </c>
      <c r="R641" s="16" t="s">
        <v>1120</v>
      </c>
      <c r="S641" s="16" t="s">
        <v>587</v>
      </c>
      <c r="T641" s="10" t="s">
        <v>2285</v>
      </c>
      <c r="U641" s="10" t="s">
        <v>178</v>
      </c>
      <c r="V641" s="16" t="s">
        <v>1545</v>
      </c>
      <c r="W641" s="13"/>
      <c r="X641" s="16"/>
      <c r="Y641" s="13"/>
      <c r="Z641" s="13"/>
      <c r="AA641" s="10"/>
      <c r="AB641" s="10"/>
      <c r="AC641" s="10"/>
      <c r="AD641" s="10"/>
    </row>
    <row r="642" spans="2:30" ht="24" x14ac:dyDescent="0.55000000000000004">
      <c r="B642" s="16"/>
      <c r="C642" s="16"/>
      <c r="D642" s="16"/>
      <c r="E642" s="16"/>
      <c r="F642" s="10"/>
      <c r="G642" s="10"/>
      <c r="H642" s="16"/>
      <c r="I642" s="16"/>
      <c r="J642" s="16"/>
      <c r="K642" s="16"/>
      <c r="L642" s="10"/>
      <c r="M642" s="10"/>
      <c r="N642" s="10"/>
      <c r="O642" s="10"/>
      <c r="P642" s="16"/>
      <c r="Q642" s="13">
        <v>4</v>
      </c>
      <c r="R642" s="16" t="s">
        <v>1095</v>
      </c>
      <c r="S642" s="16" t="s">
        <v>587</v>
      </c>
      <c r="T642" s="10" t="s">
        <v>219</v>
      </c>
      <c r="U642" s="10" t="s">
        <v>220</v>
      </c>
      <c r="V642" s="16" t="s">
        <v>1545</v>
      </c>
      <c r="W642" s="13"/>
      <c r="X642" s="16"/>
      <c r="Y642" s="13"/>
      <c r="Z642" s="13"/>
      <c r="AA642" s="10"/>
      <c r="AB642" s="10"/>
      <c r="AC642" s="10"/>
      <c r="AD642" s="10"/>
    </row>
    <row r="643" spans="2:30" ht="24" x14ac:dyDescent="0.55000000000000004">
      <c r="B643" s="16"/>
      <c r="C643" s="16"/>
      <c r="D643" s="16"/>
      <c r="E643" s="16"/>
      <c r="F643" s="10"/>
      <c r="G643" s="10"/>
      <c r="H643" s="16"/>
      <c r="I643" s="16"/>
      <c r="J643" s="16"/>
      <c r="K643" s="16"/>
      <c r="L643" s="10"/>
      <c r="M643" s="10"/>
      <c r="N643" s="10"/>
      <c r="O643" s="10"/>
      <c r="P643" s="16"/>
      <c r="Q643" s="13">
        <v>5</v>
      </c>
      <c r="R643" s="16" t="s">
        <v>1082</v>
      </c>
      <c r="S643" s="16" t="s">
        <v>587</v>
      </c>
      <c r="T643" s="10" t="s">
        <v>2832</v>
      </c>
      <c r="U643" s="10" t="s">
        <v>243</v>
      </c>
      <c r="V643" s="16" t="s">
        <v>1545</v>
      </c>
      <c r="W643" s="13"/>
      <c r="X643" s="16"/>
      <c r="Y643" s="13"/>
      <c r="Z643" s="13"/>
      <c r="AA643" s="10"/>
      <c r="AB643" s="10"/>
      <c r="AC643" s="10"/>
      <c r="AD643" s="10"/>
    </row>
    <row r="644" spans="2:30" ht="24" x14ac:dyDescent="0.55000000000000004">
      <c r="B644" s="16"/>
      <c r="C644" s="16"/>
      <c r="D644" s="16"/>
      <c r="E644" s="16"/>
      <c r="F644" s="10"/>
      <c r="G644" s="10"/>
      <c r="H644" s="16"/>
      <c r="I644" s="16"/>
      <c r="J644" s="16"/>
      <c r="K644" s="16"/>
      <c r="L644" s="10"/>
      <c r="M644" s="10"/>
      <c r="N644" s="10"/>
      <c r="O644" s="10"/>
      <c r="P644" s="16"/>
      <c r="Q644" s="13">
        <v>6</v>
      </c>
      <c r="R644" s="16" t="s">
        <v>1123</v>
      </c>
      <c r="S644" s="16" t="s">
        <v>587</v>
      </c>
      <c r="T644" s="10" t="s">
        <v>2283</v>
      </c>
      <c r="U644" s="10" t="s">
        <v>246</v>
      </c>
      <c r="V644" s="16" t="s">
        <v>1545</v>
      </c>
      <c r="W644" s="13"/>
      <c r="X644" s="16"/>
      <c r="Y644" s="13"/>
      <c r="Z644" s="13"/>
      <c r="AA644" s="10"/>
      <c r="AB644" s="10"/>
      <c r="AC644" s="10"/>
      <c r="AD644" s="10"/>
    </row>
    <row r="645" spans="2:30" ht="24" x14ac:dyDescent="0.55000000000000004">
      <c r="B645" s="16"/>
      <c r="C645" s="16"/>
      <c r="D645" s="16"/>
      <c r="E645" s="16"/>
      <c r="F645" s="10"/>
      <c r="G645" s="10"/>
      <c r="H645" s="16"/>
      <c r="I645" s="16"/>
      <c r="J645" s="16"/>
      <c r="K645" s="16"/>
      <c r="L645" s="10"/>
      <c r="M645" s="10"/>
      <c r="N645" s="10"/>
      <c r="O645" s="10"/>
      <c r="P645" s="16"/>
      <c r="Q645" s="13">
        <v>7</v>
      </c>
      <c r="R645" s="16" t="s">
        <v>2834</v>
      </c>
      <c r="S645" s="16" t="s">
        <v>587</v>
      </c>
      <c r="T645" s="10" t="s">
        <v>2835</v>
      </c>
      <c r="U645" s="10" t="s">
        <v>167</v>
      </c>
      <c r="V645" s="16" t="s">
        <v>1545</v>
      </c>
      <c r="W645" s="13"/>
      <c r="X645" s="16"/>
      <c r="Y645" s="13"/>
      <c r="Z645" s="13"/>
      <c r="AA645" s="10"/>
      <c r="AB645" s="10"/>
      <c r="AC645" s="10"/>
      <c r="AD645" s="10"/>
    </row>
    <row r="646" spans="2:30" ht="24" x14ac:dyDescent="0.55000000000000004">
      <c r="B646" s="16"/>
      <c r="C646" s="16"/>
      <c r="D646" s="16"/>
      <c r="E646" s="16"/>
      <c r="F646" s="10"/>
      <c r="G646" s="10"/>
      <c r="H646" s="16"/>
      <c r="I646" s="16"/>
      <c r="J646" s="16"/>
      <c r="K646" s="16"/>
      <c r="L646" s="10"/>
      <c r="M646" s="10"/>
      <c r="N646" s="10"/>
      <c r="O646" s="10"/>
      <c r="P646" s="16"/>
      <c r="Q646" s="13">
        <v>8</v>
      </c>
      <c r="R646" s="16" t="s">
        <v>2838</v>
      </c>
      <c r="S646" s="16" t="s">
        <v>587</v>
      </c>
      <c r="T646" s="10" t="s">
        <v>2839</v>
      </c>
      <c r="U646" s="10" t="s">
        <v>1007</v>
      </c>
      <c r="V646" s="16" t="s">
        <v>1545</v>
      </c>
      <c r="W646" s="13"/>
      <c r="X646" s="16"/>
      <c r="Y646" s="13"/>
      <c r="Z646" s="13"/>
      <c r="AA646" s="10"/>
      <c r="AB646" s="10"/>
      <c r="AC646" s="10"/>
      <c r="AD646" s="10"/>
    </row>
    <row r="647" spans="2:30" ht="24" x14ac:dyDescent="0.55000000000000004">
      <c r="B647" s="16"/>
      <c r="C647" s="16"/>
      <c r="D647" s="16"/>
      <c r="E647" s="16"/>
      <c r="F647" s="10"/>
      <c r="G647" s="10"/>
      <c r="H647" s="16"/>
      <c r="I647" s="16"/>
      <c r="J647" s="16"/>
      <c r="K647" s="16"/>
      <c r="L647" s="10"/>
      <c r="M647" s="10"/>
      <c r="N647" s="10"/>
      <c r="O647" s="10"/>
      <c r="P647" s="16"/>
      <c r="Q647" s="13">
        <v>9</v>
      </c>
      <c r="R647" s="16" t="s">
        <v>1132</v>
      </c>
      <c r="S647" s="16" t="s">
        <v>587</v>
      </c>
      <c r="T647" s="10" t="s">
        <v>2318</v>
      </c>
      <c r="U647" s="10" t="s">
        <v>155</v>
      </c>
      <c r="V647" s="16" t="s">
        <v>1545</v>
      </c>
      <c r="W647" s="13"/>
      <c r="X647" s="16"/>
      <c r="Y647" s="13"/>
      <c r="Z647" s="13"/>
      <c r="AA647" s="10"/>
      <c r="AB647" s="10"/>
      <c r="AC647" s="10"/>
      <c r="AD647" s="10"/>
    </row>
    <row r="648" spans="2:30" ht="24" x14ac:dyDescent="0.55000000000000004">
      <c r="B648" s="16"/>
      <c r="C648" s="16"/>
      <c r="D648" s="16"/>
      <c r="E648" s="16"/>
      <c r="F648" s="10"/>
      <c r="G648" s="10"/>
      <c r="H648" s="16"/>
      <c r="I648" s="16"/>
      <c r="J648" s="16"/>
      <c r="K648" s="16"/>
      <c r="L648" s="10"/>
      <c r="M648" s="10"/>
      <c r="N648" s="10"/>
      <c r="O648" s="10"/>
      <c r="P648" s="16"/>
      <c r="Q648" s="13">
        <v>10</v>
      </c>
      <c r="R648" s="16" t="s">
        <v>1134</v>
      </c>
      <c r="S648" s="16" t="s">
        <v>587</v>
      </c>
      <c r="T648" s="10" t="s">
        <v>2024</v>
      </c>
      <c r="U648" s="10" t="s">
        <v>180</v>
      </c>
      <c r="V648" s="16" t="s">
        <v>1545</v>
      </c>
      <c r="W648" s="13"/>
      <c r="X648" s="16"/>
      <c r="Y648" s="13"/>
      <c r="Z648" s="13"/>
      <c r="AA648" s="10"/>
      <c r="AB648" s="10"/>
      <c r="AC648" s="10"/>
      <c r="AD648" s="10"/>
    </row>
    <row r="649" spans="2:30" ht="24" x14ac:dyDescent="0.55000000000000004">
      <c r="B649" s="16"/>
      <c r="C649" s="16"/>
      <c r="D649" s="16"/>
      <c r="E649" s="16"/>
      <c r="F649" s="10"/>
      <c r="G649" s="10"/>
      <c r="H649" s="16"/>
      <c r="I649" s="16"/>
      <c r="J649" s="16"/>
      <c r="K649" s="16"/>
      <c r="L649" s="10"/>
      <c r="M649" s="10"/>
      <c r="N649" s="10"/>
      <c r="O649" s="10"/>
      <c r="P649" s="16"/>
      <c r="Q649" s="13">
        <v>11</v>
      </c>
      <c r="R649" s="16" t="s">
        <v>1154</v>
      </c>
      <c r="S649" s="16" t="s">
        <v>587</v>
      </c>
      <c r="T649" s="10" t="s">
        <v>2292</v>
      </c>
      <c r="U649" s="10" t="s">
        <v>185</v>
      </c>
      <c r="V649" s="16" t="s">
        <v>1545</v>
      </c>
      <c r="W649" s="13"/>
      <c r="X649" s="16"/>
      <c r="Y649" s="13"/>
      <c r="Z649" s="13"/>
      <c r="AA649" s="10"/>
      <c r="AB649" s="10"/>
      <c r="AC649" s="10"/>
      <c r="AD649" s="10"/>
    </row>
    <row r="650" spans="2:30" ht="24" x14ac:dyDescent="0.55000000000000004">
      <c r="B650" s="16"/>
      <c r="C650" s="16"/>
      <c r="D650" s="16"/>
      <c r="E650" s="16"/>
      <c r="F650" s="10"/>
      <c r="G650" s="10"/>
      <c r="H650" s="16"/>
      <c r="I650" s="16"/>
      <c r="J650" s="16"/>
      <c r="K650" s="16"/>
      <c r="L650" s="10"/>
      <c r="M650" s="10"/>
      <c r="N650" s="10"/>
      <c r="O650" s="10"/>
      <c r="P650" s="16"/>
      <c r="Q650" s="13">
        <v>12</v>
      </c>
      <c r="R650" s="16" t="s">
        <v>1171</v>
      </c>
      <c r="S650" s="16" t="s">
        <v>587</v>
      </c>
      <c r="T650" s="10" t="s">
        <v>2854</v>
      </c>
      <c r="U650" s="10" t="s">
        <v>186</v>
      </c>
      <c r="V650" s="16" t="s">
        <v>1545</v>
      </c>
      <c r="W650" s="13"/>
      <c r="X650" s="16"/>
      <c r="Y650" s="13"/>
      <c r="Z650" s="13"/>
      <c r="AA650" s="10"/>
      <c r="AB650" s="10"/>
      <c r="AC650" s="10"/>
      <c r="AD650" s="10"/>
    </row>
    <row r="651" spans="2:30" ht="24" x14ac:dyDescent="0.55000000000000004">
      <c r="B651" s="16"/>
      <c r="C651" s="16"/>
      <c r="D651" s="16"/>
      <c r="E651" s="16"/>
      <c r="F651" s="10"/>
      <c r="G651" s="10"/>
      <c r="H651" s="16"/>
      <c r="I651" s="16"/>
      <c r="J651" s="16"/>
      <c r="K651" s="16"/>
      <c r="L651" s="10"/>
      <c r="M651" s="10"/>
      <c r="N651" s="10"/>
      <c r="O651" s="10"/>
      <c r="P651" s="16"/>
      <c r="Q651" s="13">
        <v>13</v>
      </c>
      <c r="R651" s="16" t="s">
        <v>1183</v>
      </c>
      <c r="S651" s="16" t="s">
        <v>587</v>
      </c>
      <c r="T651" s="10" t="s">
        <v>2865</v>
      </c>
      <c r="U651" s="10" t="s">
        <v>188</v>
      </c>
      <c r="V651" s="16" t="s">
        <v>1545</v>
      </c>
      <c r="W651" s="13"/>
      <c r="X651" s="16"/>
      <c r="Y651" s="13"/>
      <c r="Z651" s="13"/>
      <c r="AA651" s="10"/>
      <c r="AB651" s="10"/>
      <c r="AC651" s="10"/>
      <c r="AD651" s="10"/>
    </row>
    <row r="652" spans="2:30" ht="24" x14ac:dyDescent="0.55000000000000004">
      <c r="B652" s="16"/>
      <c r="C652" s="16"/>
      <c r="D652" s="16"/>
      <c r="E652" s="16"/>
      <c r="F652" s="10"/>
      <c r="G652" s="10"/>
      <c r="H652" s="16"/>
      <c r="I652" s="16"/>
      <c r="J652" s="16"/>
      <c r="K652" s="16"/>
      <c r="L652" s="10"/>
      <c r="M652" s="10"/>
      <c r="N652" s="10"/>
      <c r="O652" s="10"/>
      <c r="P652" s="16"/>
      <c r="Q652" s="13">
        <v>14</v>
      </c>
      <c r="R652" s="16" t="s">
        <v>1195</v>
      </c>
      <c r="S652" s="16" t="s">
        <v>587</v>
      </c>
      <c r="T652" s="10" t="s">
        <v>2305</v>
      </c>
      <c r="U652" s="10" t="s">
        <v>190</v>
      </c>
      <c r="V652" s="16" t="s">
        <v>1545</v>
      </c>
      <c r="W652" s="13"/>
      <c r="X652" s="16"/>
      <c r="Y652" s="13"/>
      <c r="Z652" s="13"/>
      <c r="AA652" s="10"/>
      <c r="AB652" s="10"/>
      <c r="AC652" s="10"/>
      <c r="AD652" s="10"/>
    </row>
    <row r="653" spans="2:30" ht="24" x14ac:dyDescent="0.55000000000000004">
      <c r="B653" s="16"/>
      <c r="C653" s="16"/>
      <c r="D653" s="16"/>
      <c r="E653" s="16"/>
      <c r="F653" s="10"/>
      <c r="G653" s="10"/>
      <c r="H653" s="16"/>
      <c r="I653" s="16"/>
      <c r="J653" s="16"/>
      <c r="K653" s="16"/>
      <c r="L653" s="10"/>
      <c r="M653" s="10"/>
      <c r="N653" s="10"/>
      <c r="O653" s="10"/>
      <c r="P653" s="16"/>
      <c r="Q653" s="13">
        <v>15</v>
      </c>
      <c r="R653" s="16" t="s">
        <v>1126</v>
      </c>
      <c r="S653" s="16" t="s">
        <v>587</v>
      </c>
      <c r="T653" s="10" t="s">
        <v>533</v>
      </c>
      <c r="U653" s="10" t="s">
        <v>205</v>
      </c>
      <c r="V653" s="16" t="s">
        <v>1545</v>
      </c>
      <c r="W653" s="13"/>
      <c r="X653" s="16"/>
      <c r="Y653" s="13"/>
      <c r="Z653" s="13"/>
      <c r="AA653" s="10"/>
      <c r="AB653" s="10"/>
      <c r="AC653" s="10"/>
      <c r="AD653" s="10"/>
    </row>
    <row r="654" spans="2:30" ht="24" x14ac:dyDescent="0.55000000000000004">
      <c r="B654" s="16"/>
      <c r="C654" s="16"/>
      <c r="D654" s="16"/>
      <c r="E654" s="16"/>
      <c r="F654" s="10"/>
      <c r="G654" s="10"/>
      <c r="H654" s="16"/>
      <c r="I654" s="16"/>
      <c r="J654" s="16"/>
      <c r="K654" s="16"/>
      <c r="L654" s="10"/>
      <c r="M654" s="10"/>
      <c r="N654" s="10"/>
      <c r="O654" s="10"/>
      <c r="P654" s="16"/>
      <c r="Q654" s="13">
        <v>16</v>
      </c>
      <c r="R654" s="16" t="s">
        <v>1160</v>
      </c>
      <c r="S654" s="16" t="s">
        <v>587</v>
      </c>
      <c r="T654" s="10" t="s">
        <v>2043</v>
      </c>
      <c r="U654" s="10" t="s">
        <v>234</v>
      </c>
      <c r="V654" s="16" t="s">
        <v>1545</v>
      </c>
      <c r="W654" s="13"/>
      <c r="X654" s="16"/>
      <c r="Y654" s="13"/>
      <c r="Z654" s="13"/>
      <c r="AA654" s="10"/>
      <c r="AB654" s="10"/>
      <c r="AC654" s="10"/>
      <c r="AD654" s="10"/>
    </row>
    <row r="655" spans="2:30" ht="24" x14ac:dyDescent="0.55000000000000004">
      <c r="B655" s="16"/>
      <c r="C655" s="16"/>
      <c r="D655" s="16"/>
      <c r="E655" s="16"/>
      <c r="F655" s="10"/>
      <c r="G655" s="10"/>
      <c r="H655" s="16"/>
      <c r="I655" s="16"/>
      <c r="J655" s="16"/>
      <c r="K655" s="16"/>
      <c r="L655" s="10"/>
      <c r="M655" s="10"/>
      <c r="N655" s="10"/>
      <c r="O655" s="10"/>
      <c r="P655" s="16"/>
      <c r="Q655" s="13">
        <v>17</v>
      </c>
      <c r="R655" s="16" t="s">
        <v>1167</v>
      </c>
      <c r="S655" s="16" t="s">
        <v>587</v>
      </c>
      <c r="T655" s="10" t="s">
        <v>2301</v>
      </c>
      <c r="U655" s="10" t="s">
        <v>235</v>
      </c>
      <c r="V655" s="16" t="s">
        <v>1545</v>
      </c>
      <c r="W655" s="13"/>
      <c r="X655" s="16"/>
      <c r="Y655" s="13"/>
      <c r="Z655" s="13"/>
      <c r="AA655" s="10"/>
      <c r="AB655" s="10"/>
      <c r="AC655" s="10"/>
      <c r="AD655" s="10"/>
    </row>
    <row r="656" spans="2:30" ht="24" x14ac:dyDescent="0.55000000000000004">
      <c r="B656" s="16"/>
      <c r="C656" s="16"/>
      <c r="D656" s="16"/>
      <c r="E656" s="16"/>
      <c r="F656" s="10"/>
      <c r="G656" s="10"/>
      <c r="H656" s="16"/>
      <c r="I656" s="16"/>
      <c r="J656" s="16"/>
      <c r="K656" s="16"/>
      <c r="L656" s="10"/>
      <c r="M656" s="10"/>
      <c r="N656" s="10"/>
      <c r="O656" s="10"/>
      <c r="P656" s="16"/>
      <c r="Q656" s="13">
        <v>18</v>
      </c>
      <c r="R656" s="16" t="s">
        <v>1178</v>
      </c>
      <c r="S656" s="16" t="s">
        <v>587</v>
      </c>
      <c r="T656" s="10" t="s">
        <v>2303</v>
      </c>
      <c r="U656" s="10" t="s">
        <v>237</v>
      </c>
      <c r="V656" s="16" t="s">
        <v>1545</v>
      </c>
      <c r="W656" s="13"/>
      <c r="X656" s="16"/>
      <c r="Y656" s="13"/>
      <c r="Z656" s="13"/>
      <c r="AA656" s="10"/>
      <c r="AB656" s="10"/>
      <c r="AC656" s="10"/>
      <c r="AD656" s="10"/>
    </row>
    <row r="657" spans="2:30" ht="24" x14ac:dyDescent="0.55000000000000004">
      <c r="B657" s="16"/>
      <c r="C657" s="16"/>
      <c r="D657" s="16"/>
      <c r="E657" s="16"/>
      <c r="F657" s="10"/>
      <c r="G657" s="10"/>
      <c r="H657" s="16"/>
      <c r="I657" s="16"/>
      <c r="J657" s="16"/>
      <c r="K657" s="16"/>
      <c r="L657" s="10"/>
      <c r="M657" s="10"/>
      <c r="N657" s="10"/>
      <c r="O657" s="10"/>
      <c r="P657" s="16"/>
      <c r="Q657" s="13">
        <v>19</v>
      </c>
      <c r="R657" s="16" t="s">
        <v>1146</v>
      </c>
      <c r="S657" s="16" t="s">
        <v>587</v>
      </c>
      <c r="T657" s="10" t="s">
        <v>2293</v>
      </c>
      <c r="U657" s="10" t="s">
        <v>250</v>
      </c>
      <c r="V657" s="16" t="s">
        <v>1545</v>
      </c>
      <c r="W657" s="13"/>
      <c r="X657" s="16"/>
      <c r="Y657" s="13"/>
      <c r="Z657" s="13"/>
      <c r="AA657" s="10"/>
      <c r="AB657" s="10"/>
      <c r="AC657" s="10"/>
      <c r="AD657" s="10"/>
    </row>
    <row r="658" spans="2:30" ht="24" x14ac:dyDescent="0.55000000000000004">
      <c r="B658" s="16"/>
      <c r="C658" s="16"/>
      <c r="D658" s="16"/>
      <c r="E658" s="16"/>
      <c r="F658" s="10"/>
      <c r="G658" s="10"/>
      <c r="H658" s="16"/>
      <c r="I658" s="16"/>
      <c r="J658" s="16"/>
      <c r="K658" s="16"/>
      <c r="L658" s="10"/>
      <c r="M658" s="10"/>
      <c r="N658" s="10"/>
      <c r="O658" s="10"/>
      <c r="P658" s="16"/>
      <c r="Q658" s="13">
        <v>20</v>
      </c>
      <c r="R658" s="16" t="s">
        <v>1166</v>
      </c>
      <c r="S658" s="16" t="s">
        <v>587</v>
      </c>
      <c r="T658" s="10" t="s">
        <v>2045</v>
      </c>
      <c r="U658" s="10" t="s">
        <v>253</v>
      </c>
      <c r="V658" s="16" t="s">
        <v>1545</v>
      </c>
      <c r="W658" s="13"/>
      <c r="X658" s="16"/>
      <c r="Y658" s="13"/>
      <c r="Z658" s="13"/>
      <c r="AA658" s="10"/>
      <c r="AB658" s="10"/>
      <c r="AC658" s="10"/>
      <c r="AD658" s="10"/>
    </row>
    <row r="659" spans="2:30" ht="24" x14ac:dyDescent="0.55000000000000004">
      <c r="B659" s="16"/>
      <c r="C659" s="16"/>
      <c r="D659" s="16"/>
      <c r="E659" s="16"/>
      <c r="F659" s="10"/>
      <c r="G659" s="10"/>
      <c r="H659" s="16"/>
      <c r="I659" s="16"/>
      <c r="J659" s="16"/>
      <c r="K659" s="16"/>
      <c r="L659" s="10"/>
      <c r="M659" s="10"/>
      <c r="N659" s="10"/>
      <c r="O659" s="10"/>
      <c r="P659" s="16"/>
      <c r="Q659" s="13">
        <v>21</v>
      </c>
      <c r="R659" s="16" t="s">
        <v>1186</v>
      </c>
      <c r="S659" s="16" t="s">
        <v>587</v>
      </c>
      <c r="T659" s="10" t="s">
        <v>554</v>
      </c>
      <c r="U659" s="10" t="s">
        <v>256</v>
      </c>
      <c r="V659" s="16" t="s">
        <v>1545</v>
      </c>
      <c r="W659" s="13"/>
      <c r="X659" s="16"/>
      <c r="Y659" s="13"/>
      <c r="Z659" s="13"/>
      <c r="AA659" s="10"/>
      <c r="AB659" s="10"/>
      <c r="AC659" s="10"/>
      <c r="AD659" s="10"/>
    </row>
    <row r="660" spans="2:30" ht="24" x14ac:dyDescent="0.55000000000000004">
      <c r="B660" s="16"/>
      <c r="C660" s="16"/>
      <c r="D660" s="16"/>
      <c r="E660" s="16"/>
      <c r="F660" s="10"/>
      <c r="G660" s="10"/>
      <c r="H660" s="16"/>
      <c r="I660" s="16"/>
      <c r="J660" s="16"/>
      <c r="K660" s="16"/>
      <c r="L660" s="10"/>
      <c r="M660" s="10"/>
      <c r="N660" s="10"/>
      <c r="O660" s="10"/>
      <c r="P660" s="16"/>
      <c r="Q660" s="13">
        <v>22</v>
      </c>
      <c r="R660" s="16" t="s">
        <v>1162</v>
      </c>
      <c r="S660" s="16" t="s">
        <v>587</v>
      </c>
      <c r="T660" s="10" t="s">
        <v>2296</v>
      </c>
      <c r="U660" s="10" t="s">
        <v>165</v>
      </c>
      <c r="V660" s="16" t="s">
        <v>1545</v>
      </c>
      <c r="W660" s="13"/>
      <c r="X660" s="16"/>
      <c r="Y660" s="13"/>
      <c r="Z660" s="13"/>
      <c r="AA660" s="10"/>
      <c r="AB660" s="10"/>
      <c r="AC660" s="10"/>
      <c r="AD660" s="10"/>
    </row>
    <row r="661" spans="2:30" ht="24" x14ac:dyDescent="0.55000000000000004">
      <c r="B661" s="16"/>
      <c r="C661" s="16"/>
      <c r="D661" s="16"/>
      <c r="E661" s="16"/>
      <c r="F661" s="10"/>
      <c r="G661" s="10"/>
      <c r="H661" s="16"/>
      <c r="I661" s="16"/>
      <c r="J661" s="16"/>
      <c r="K661" s="16"/>
      <c r="L661" s="10"/>
      <c r="M661" s="10"/>
      <c r="N661" s="10"/>
      <c r="O661" s="10"/>
      <c r="P661" s="16"/>
      <c r="Q661" s="13">
        <v>23</v>
      </c>
      <c r="R661" s="16" t="s">
        <v>1165</v>
      </c>
      <c r="S661" s="16" t="s">
        <v>587</v>
      </c>
      <c r="T661" s="10" t="s">
        <v>2298</v>
      </c>
      <c r="U661" s="10" t="s">
        <v>270</v>
      </c>
      <c r="V661" s="16" t="s">
        <v>1545</v>
      </c>
      <c r="W661" s="13"/>
      <c r="X661" s="16"/>
      <c r="Y661" s="13"/>
      <c r="Z661" s="13"/>
      <c r="AA661" s="10"/>
      <c r="AB661" s="10"/>
      <c r="AC661" s="10"/>
      <c r="AD661" s="10"/>
    </row>
    <row r="662" spans="2:30" ht="24" x14ac:dyDescent="0.55000000000000004">
      <c r="B662" s="16"/>
      <c r="C662" s="16"/>
      <c r="D662" s="16"/>
      <c r="E662" s="16"/>
      <c r="F662" s="10"/>
      <c r="G662" s="10"/>
      <c r="H662" s="16"/>
      <c r="I662" s="16"/>
      <c r="J662" s="16"/>
      <c r="K662" s="16"/>
      <c r="L662" s="10"/>
      <c r="M662" s="10"/>
      <c r="N662" s="10"/>
      <c r="O662" s="10"/>
      <c r="P662" s="16"/>
      <c r="Q662" s="13">
        <v>24</v>
      </c>
      <c r="R662" s="16" t="s">
        <v>2052</v>
      </c>
      <c r="S662" s="16" t="s">
        <v>587</v>
      </c>
      <c r="T662" s="10" t="s">
        <v>2053</v>
      </c>
      <c r="U662" s="10" t="s">
        <v>1750</v>
      </c>
      <c r="V662" s="16" t="s">
        <v>1545</v>
      </c>
      <c r="W662" s="13"/>
      <c r="X662" s="16"/>
      <c r="Y662" s="13"/>
      <c r="Z662" s="13"/>
      <c r="AA662" s="10"/>
      <c r="AB662" s="10"/>
      <c r="AC662" s="10"/>
      <c r="AD662" s="10"/>
    </row>
    <row r="663" spans="2:30" ht="24" x14ac:dyDescent="0.55000000000000004">
      <c r="B663" s="16"/>
      <c r="C663" s="16"/>
      <c r="D663" s="16"/>
      <c r="E663" s="16"/>
      <c r="F663" s="10"/>
      <c r="G663" s="10"/>
      <c r="H663" s="16"/>
      <c r="I663" s="16"/>
      <c r="J663" s="16"/>
      <c r="K663" s="16"/>
      <c r="L663" s="10"/>
      <c r="M663" s="10"/>
      <c r="N663" s="10"/>
      <c r="O663" s="10"/>
      <c r="P663" s="16"/>
      <c r="Q663" s="13">
        <v>25</v>
      </c>
      <c r="R663" s="16" t="s">
        <v>2308</v>
      </c>
      <c r="S663" s="16" t="s">
        <v>587</v>
      </c>
      <c r="T663" s="10" t="s">
        <v>2917</v>
      </c>
      <c r="U663" s="10" t="s">
        <v>2309</v>
      </c>
      <c r="V663" s="16" t="s">
        <v>1545</v>
      </c>
      <c r="W663" s="13"/>
      <c r="X663" s="16"/>
      <c r="Y663" s="13"/>
      <c r="Z663" s="13"/>
      <c r="AA663" s="10"/>
      <c r="AB663" s="10"/>
      <c r="AC663" s="10"/>
      <c r="AD663" s="10"/>
    </row>
    <row r="664" spans="2:30" ht="24" x14ac:dyDescent="0.55000000000000004">
      <c r="B664" s="16"/>
      <c r="C664" s="16"/>
      <c r="D664" s="16"/>
      <c r="E664" s="16"/>
      <c r="F664" s="10"/>
      <c r="G664" s="10"/>
      <c r="H664" s="16"/>
      <c r="I664" s="16"/>
      <c r="J664" s="16"/>
      <c r="K664" s="16"/>
      <c r="L664" s="10"/>
      <c r="M664" s="10"/>
      <c r="N664" s="10"/>
      <c r="O664" s="10"/>
      <c r="P664" s="16"/>
      <c r="Q664" s="13">
        <v>26</v>
      </c>
      <c r="R664" s="16" t="s">
        <v>2925</v>
      </c>
      <c r="S664" s="16" t="s">
        <v>587</v>
      </c>
      <c r="T664" s="10" t="s">
        <v>2926</v>
      </c>
      <c r="U664" s="10" t="s">
        <v>324</v>
      </c>
      <c r="V664" s="16" t="s">
        <v>1545</v>
      </c>
      <c r="W664" s="13"/>
      <c r="X664" s="16"/>
      <c r="Y664" s="13"/>
      <c r="Z664" s="13"/>
      <c r="AA664" s="10"/>
      <c r="AB664" s="10"/>
      <c r="AC664" s="10"/>
      <c r="AD664" s="10"/>
    </row>
    <row r="665" spans="2:30" ht="24" x14ac:dyDescent="0.55000000000000004">
      <c r="B665" s="16"/>
      <c r="C665" s="16"/>
      <c r="D665" s="16"/>
      <c r="E665" s="16"/>
      <c r="F665" s="10"/>
      <c r="G665" s="10"/>
      <c r="H665" s="16"/>
      <c r="I665" s="16"/>
      <c r="J665" s="16"/>
      <c r="K665" s="16"/>
      <c r="L665" s="10"/>
      <c r="M665" s="10"/>
      <c r="N665" s="10"/>
      <c r="O665" s="10"/>
      <c r="P665" s="16"/>
      <c r="Q665" s="13">
        <v>1</v>
      </c>
      <c r="R665" s="16" t="s">
        <v>1130</v>
      </c>
      <c r="S665" s="16" t="s">
        <v>588</v>
      </c>
      <c r="T665" s="10" t="s">
        <v>2289</v>
      </c>
      <c r="U665" s="10" t="s">
        <v>179</v>
      </c>
      <c r="V665" s="16" t="s">
        <v>1545</v>
      </c>
      <c r="W665" s="13"/>
      <c r="X665" s="16"/>
      <c r="Y665" s="13"/>
      <c r="Z665" s="13"/>
      <c r="AA665" s="10"/>
      <c r="AB665" s="10"/>
      <c r="AC665" s="10"/>
      <c r="AD665" s="10"/>
    </row>
    <row r="666" spans="2:30" ht="24" x14ac:dyDescent="0.55000000000000004">
      <c r="B666" s="16"/>
      <c r="C666" s="16"/>
      <c r="D666" s="16"/>
      <c r="E666" s="16"/>
      <c r="F666" s="10"/>
      <c r="G666" s="10"/>
      <c r="H666" s="16"/>
      <c r="I666" s="16"/>
      <c r="J666" s="16"/>
      <c r="K666" s="16"/>
      <c r="L666" s="10"/>
      <c r="M666" s="10"/>
      <c r="N666" s="10"/>
      <c r="O666" s="10"/>
      <c r="P666" s="16"/>
      <c r="Q666" s="13">
        <v>2</v>
      </c>
      <c r="R666" s="16" t="s">
        <v>1079</v>
      </c>
      <c r="S666" s="16" t="s">
        <v>588</v>
      </c>
      <c r="T666" s="10" t="s">
        <v>2830</v>
      </c>
      <c r="U666" s="10" t="s">
        <v>193</v>
      </c>
      <c r="V666" s="16" t="s">
        <v>1545</v>
      </c>
      <c r="W666" s="13"/>
      <c r="X666" s="16"/>
      <c r="Y666" s="13"/>
      <c r="Z666" s="13"/>
      <c r="AA666" s="10"/>
      <c r="AB666" s="10"/>
      <c r="AC666" s="10"/>
      <c r="AD666" s="10"/>
    </row>
    <row r="667" spans="2:30" ht="24" x14ac:dyDescent="0.55000000000000004">
      <c r="B667" s="16"/>
      <c r="C667" s="16"/>
      <c r="D667" s="16"/>
      <c r="E667" s="16"/>
      <c r="F667" s="10"/>
      <c r="G667" s="10"/>
      <c r="H667" s="16"/>
      <c r="I667" s="16"/>
      <c r="J667" s="16"/>
      <c r="K667" s="16"/>
      <c r="L667" s="10"/>
      <c r="M667" s="10"/>
      <c r="N667" s="10"/>
      <c r="O667" s="10"/>
      <c r="P667" s="16"/>
      <c r="Q667" s="13">
        <v>3</v>
      </c>
      <c r="R667" s="16" t="s">
        <v>1094</v>
      </c>
      <c r="S667" s="16" t="s">
        <v>588</v>
      </c>
      <c r="T667" s="10" t="s">
        <v>1208</v>
      </c>
      <c r="U667" s="10" t="s">
        <v>503</v>
      </c>
      <c r="V667" s="16" t="s">
        <v>1545</v>
      </c>
      <c r="W667" s="13"/>
      <c r="X667" s="16"/>
      <c r="Y667" s="13"/>
      <c r="Z667" s="13"/>
      <c r="AA667" s="10"/>
      <c r="AB667" s="10"/>
      <c r="AC667" s="10"/>
      <c r="AD667" s="10"/>
    </row>
    <row r="668" spans="2:30" ht="24" x14ac:dyDescent="0.55000000000000004">
      <c r="B668" s="16"/>
      <c r="C668" s="16"/>
      <c r="D668" s="16"/>
      <c r="E668" s="16"/>
      <c r="F668" s="10"/>
      <c r="G668" s="10"/>
      <c r="H668" s="16"/>
      <c r="I668" s="16"/>
      <c r="J668" s="16"/>
      <c r="K668" s="16"/>
      <c r="L668" s="10"/>
      <c r="M668" s="10"/>
      <c r="N668" s="10"/>
      <c r="O668" s="10"/>
      <c r="P668" s="16"/>
      <c r="Q668" s="13">
        <v>4</v>
      </c>
      <c r="R668" s="16" t="s">
        <v>1122</v>
      </c>
      <c r="S668" s="16" t="s">
        <v>588</v>
      </c>
      <c r="T668" s="10" t="s">
        <v>2018</v>
      </c>
      <c r="U668" s="10" t="s">
        <v>203</v>
      </c>
      <c r="V668" s="16" t="s">
        <v>1545</v>
      </c>
      <c r="W668" s="13"/>
      <c r="X668" s="16"/>
      <c r="Y668" s="13"/>
      <c r="Z668" s="13"/>
      <c r="AA668" s="10"/>
      <c r="AB668" s="10"/>
      <c r="AC668" s="10"/>
      <c r="AD668" s="10"/>
    </row>
    <row r="669" spans="2:30" ht="24" x14ac:dyDescent="0.55000000000000004">
      <c r="B669" s="16"/>
      <c r="C669" s="16"/>
      <c r="D669" s="16"/>
      <c r="E669" s="16"/>
      <c r="F669" s="10"/>
      <c r="G669" s="10"/>
      <c r="H669" s="16"/>
      <c r="I669" s="16"/>
      <c r="J669" s="16"/>
      <c r="K669" s="16"/>
      <c r="L669" s="10"/>
      <c r="M669" s="10"/>
      <c r="N669" s="10"/>
      <c r="O669" s="10"/>
      <c r="P669" s="16"/>
      <c r="Q669" s="13">
        <v>5</v>
      </c>
      <c r="R669" s="16" t="s">
        <v>1114</v>
      </c>
      <c r="S669" s="16" t="s">
        <v>588</v>
      </c>
      <c r="T669" s="10" t="s">
        <v>523</v>
      </c>
      <c r="U669" s="10" t="s">
        <v>225</v>
      </c>
      <c r="V669" s="16" t="s">
        <v>1545</v>
      </c>
      <c r="W669" s="13"/>
      <c r="X669" s="16"/>
      <c r="Y669" s="13"/>
      <c r="Z669" s="13"/>
      <c r="AA669" s="10"/>
      <c r="AB669" s="10"/>
      <c r="AC669" s="10"/>
      <c r="AD669" s="10"/>
    </row>
    <row r="670" spans="2:30" ht="24" x14ac:dyDescent="0.55000000000000004">
      <c r="B670" s="16"/>
      <c r="C670" s="16"/>
      <c r="D670" s="16"/>
      <c r="E670" s="16"/>
      <c r="F670" s="10"/>
      <c r="G670" s="10"/>
      <c r="H670" s="16"/>
      <c r="I670" s="16"/>
      <c r="J670" s="16"/>
      <c r="K670" s="16"/>
      <c r="L670" s="10"/>
      <c r="M670" s="10"/>
      <c r="N670" s="10"/>
      <c r="O670" s="10"/>
      <c r="P670" s="16"/>
      <c r="Q670" s="13">
        <v>6</v>
      </c>
      <c r="R670" s="16" t="s">
        <v>1121</v>
      </c>
      <c r="S670" s="16" t="s">
        <v>588</v>
      </c>
      <c r="T670" s="10" t="s">
        <v>2286</v>
      </c>
      <c r="U670" s="10" t="s">
        <v>228</v>
      </c>
      <c r="V670" s="16" t="s">
        <v>1545</v>
      </c>
      <c r="W670" s="13"/>
      <c r="X670" s="16"/>
      <c r="Y670" s="13"/>
      <c r="Z670" s="13"/>
      <c r="AA670" s="10"/>
      <c r="AB670" s="10"/>
      <c r="AC670" s="10"/>
      <c r="AD670" s="10"/>
    </row>
    <row r="671" spans="2:30" ht="24" x14ac:dyDescent="0.55000000000000004">
      <c r="B671" s="16"/>
      <c r="C671" s="16"/>
      <c r="D671" s="16"/>
      <c r="E671" s="16"/>
      <c r="F671" s="10"/>
      <c r="G671" s="10"/>
      <c r="H671" s="16"/>
      <c r="I671" s="16"/>
      <c r="J671" s="16"/>
      <c r="K671" s="16"/>
      <c r="L671" s="10"/>
      <c r="M671" s="10"/>
      <c r="N671" s="10"/>
      <c r="O671" s="10"/>
      <c r="P671" s="16"/>
      <c r="Q671" s="13">
        <v>7</v>
      </c>
      <c r="R671" s="16" t="s">
        <v>1110</v>
      </c>
      <c r="S671" s="16" t="s">
        <v>588</v>
      </c>
      <c r="T671" s="10" t="s">
        <v>2014</v>
      </c>
      <c r="U671" s="10" t="s">
        <v>2836</v>
      </c>
      <c r="V671" s="16" t="s">
        <v>1545</v>
      </c>
      <c r="W671" s="13"/>
      <c r="X671" s="16"/>
      <c r="Y671" s="13"/>
      <c r="Z671" s="13"/>
      <c r="AA671" s="10"/>
      <c r="AB671" s="10"/>
      <c r="AC671" s="10"/>
      <c r="AD671" s="10"/>
    </row>
    <row r="672" spans="2:30" ht="24" x14ac:dyDescent="0.55000000000000004">
      <c r="B672" s="16"/>
      <c r="C672" s="16"/>
      <c r="D672" s="16"/>
      <c r="E672" s="16"/>
      <c r="F672" s="10"/>
      <c r="G672" s="10"/>
      <c r="H672" s="16"/>
      <c r="I672" s="16"/>
      <c r="J672" s="16"/>
      <c r="K672" s="16"/>
      <c r="L672" s="10"/>
      <c r="M672" s="10"/>
      <c r="N672" s="10"/>
      <c r="O672" s="10"/>
      <c r="P672" s="16"/>
      <c r="Q672" s="13">
        <v>8</v>
      </c>
      <c r="R672" s="16" t="s">
        <v>1117</v>
      </c>
      <c r="S672" s="16" t="s">
        <v>588</v>
      </c>
      <c r="T672" s="10" t="s">
        <v>2017</v>
      </c>
      <c r="U672" s="10" t="s">
        <v>263</v>
      </c>
      <c r="V672" s="16" t="s">
        <v>1545</v>
      </c>
      <c r="W672" s="13"/>
      <c r="X672" s="16"/>
      <c r="Y672" s="13"/>
      <c r="Z672" s="13"/>
      <c r="AA672" s="10"/>
      <c r="AB672" s="10"/>
      <c r="AC672" s="10"/>
      <c r="AD672" s="10"/>
    </row>
    <row r="673" spans="2:30" ht="24" x14ac:dyDescent="0.55000000000000004">
      <c r="B673" s="16"/>
      <c r="C673" s="16"/>
      <c r="D673" s="16"/>
      <c r="E673" s="16"/>
      <c r="F673" s="10"/>
      <c r="G673" s="10"/>
      <c r="H673" s="16"/>
      <c r="I673" s="16"/>
      <c r="J673" s="16"/>
      <c r="K673" s="16"/>
      <c r="L673" s="10"/>
      <c r="M673" s="10"/>
      <c r="N673" s="10"/>
      <c r="O673" s="10"/>
      <c r="P673" s="16"/>
      <c r="Q673" s="13">
        <v>9</v>
      </c>
      <c r="R673" s="16" t="s">
        <v>1127</v>
      </c>
      <c r="S673" s="16" t="s">
        <v>588</v>
      </c>
      <c r="T673" s="10" t="s">
        <v>2840</v>
      </c>
      <c r="U673" s="10" t="s">
        <v>265</v>
      </c>
      <c r="V673" s="16" t="s">
        <v>1545</v>
      </c>
      <c r="W673" s="13"/>
      <c r="X673" s="16"/>
      <c r="Y673" s="13"/>
      <c r="Z673" s="13"/>
      <c r="AA673" s="10"/>
      <c r="AB673" s="10"/>
      <c r="AC673" s="10"/>
      <c r="AD673" s="10"/>
    </row>
    <row r="674" spans="2:30" ht="24" x14ac:dyDescent="0.55000000000000004">
      <c r="B674" s="16"/>
      <c r="C674" s="16"/>
      <c r="D674" s="16"/>
      <c r="E674" s="16"/>
      <c r="F674" s="10"/>
      <c r="G674" s="10"/>
      <c r="H674" s="16"/>
      <c r="I674" s="16"/>
      <c r="J674" s="16"/>
      <c r="K674" s="16"/>
      <c r="L674" s="10"/>
      <c r="M674" s="10"/>
      <c r="N674" s="10"/>
      <c r="O674" s="10"/>
      <c r="P674" s="16"/>
      <c r="Q674" s="13">
        <v>10</v>
      </c>
      <c r="R674" s="16" t="s">
        <v>1135</v>
      </c>
      <c r="S674" s="16" t="s">
        <v>588</v>
      </c>
      <c r="T674" s="10" t="s">
        <v>2028</v>
      </c>
      <c r="U674" s="10" t="s">
        <v>266</v>
      </c>
      <c r="V674" s="16" t="s">
        <v>1545</v>
      </c>
      <c r="W674" s="13"/>
      <c r="X674" s="16"/>
      <c r="Y674" s="13"/>
      <c r="Z674" s="13"/>
      <c r="AA674" s="10"/>
      <c r="AB674" s="10"/>
      <c r="AC674" s="10"/>
      <c r="AD674" s="10"/>
    </row>
    <row r="675" spans="2:30" ht="24" x14ac:dyDescent="0.55000000000000004">
      <c r="B675" s="16"/>
      <c r="C675" s="16"/>
      <c r="D675" s="16"/>
      <c r="E675" s="16"/>
      <c r="F675" s="10"/>
      <c r="G675" s="10"/>
      <c r="H675" s="16"/>
      <c r="I675" s="16"/>
      <c r="J675" s="16"/>
      <c r="K675" s="16"/>
      <c r="L675" s="10"/>
      <c r="M675" s="10"/>
      <c r="N675" s="10"/>
      <c r="O675" s="10"/>
      <c r="P675" s="16"/>
      <c r="Q675" s="13">
        <v>11</v>
      </c>
      <c r="R675" s="16" t="s">
        <v>1128</v>
      </c>
      <c r="S675" s="16" t="s">
        <v>588</v>
      </c>
      <c r="T675" s="10" t="s">
        <v>2020</v>
      </c>
      <c r="U675" s="10" t="s">
        <v>1129</v>
      </c>
      <c r="V675" s="16" t="s">
        <v>1545</v>
      </c>
      <c r="W675" s="13"/>
      <c r="X675" s="16"/>
      <c r="Y675" s="13"/>
      <c r="Z675" s="13"/>
      <c r="AA675" s="10"/>
      <c r="AB675" s="10"/>
      <c r="AC675" s="10"/>
      <c r="AD675" s="10"/>
    </row>
    <row r="676" spans="2:30" ht="24" x14ac:dyDescent="0.55000000000000004">
      <c r="B676" s="16"/>
      <c r="C676" s="16"/>
      <c r="D676" s="16"/>
      <c r="E676" s="16"/>
      <c r="F676" s="10"/>
      <c r="G676" s="10"/>
      <c r="H676" s="16"/>
      <c r="I676" s="16"/>
      <c r="J676" s="16"/>
      <c r="K676" s="16"/>
      <c r="L676" s="10"/>
      <c r="M676" s="10"/>
      <c r="N676" s="10"/>
      <c r="O676" s="10"/>
      <c r="P676" s="16"/>
      <c r="Q676" s="13">
        <v>12</v>
      </c>
      <c r="R676" s="16" t="s">
        <v>2026</v>
      </c>
      <c r="S676" s="16" t="s">
        <v>588</v>
      </c>
      <c r="T676" s="10" t="s">
        <v>523</v>
      </c>
      <c r="U676" s="10" t="s">
        <v>2027</v>
      </c>
      <c r="V676" s="16" t="s">
        <v>1545</v>
      </c>
      <c r="W676" s="13"/>
      <c r="X676" s="16"/>
      <c r="Y676" s="13"/>
      <c r="Z676" s="13"/>
      <c r="AA676" s="10"/>
      <c r="AB676" s="10"/>
      <c r="AC676" s="10"/>
      <c r="AD676" s="10"/>
    </row>
    <row r="677" spans="2:30" ht="24" x14ac:dyDescent="0.55000000000000004">
      <c r="B677" s="16"/>
      <c r="C677" s="16"/>
      <c r="D677" s="16"/>
      <c r="E677" s="16"/>
      <c r="F677" s="10"/>
      <c r="G677" s="10"/>
      <c r="H677" s="16"/>
      <c r="I677" s="16"/>
      <c r="J677" s="16"/>
      <c r="K677" s="16"/>
      <c r="L677" s="10"/>
      <c r="M677" s="10"/>
      <c r="N677" s="10"/>
      <c r="O677" s="10"/>
      <c r="P677" s="16"/>
      <c r="Q677" s="13">
        <v>13</v>
      </c>
      <c r="R677" s="16" t="s">
        <v>2863</v>
      </c>
      <c r="S677" s="16" t="s">
        <v>588</v>
      </c>
      <c r="T677" s="10" t="s">
        <v>2003</v>
      </c>
      <c r="U677" s="10" t="s">
        <v>2864</v>
      </c>
      <c r="V677" s="16" t="s">
        <v>1545</v>
      </c>
      <c r="W677" s="13"/>
      <c r="X677" s="16"/>
      <c r="Y677" s="13"/>
      <c r="Z677" s="13"/>
      <c r="AA677" s="10"/>
      <c r="AB677" s="10"/>
      <c r="AC677" s="10"/>
      <c r="AD677" s="10"/>
    </row>
    <row r="678" spans="2:30" ht="24" x14ac:dyDescent="0.55000000000000004">
      <c r="B678" s="16"/>
      <c r="C678" s="16"/>
      <c r="D678" s="16"/>
      <c r="E678" s="16"/>
      <c r="F678" s="10"/>
      <c r="G678" s="10"/>
      <c r="H678" s="16"/>
      <c r="I678" s="16"/>
      <c r="J678" s="16"/>
      <c r="K678" s="16"/>
      <c r="L678" s="10"/>
      <c r="M678" s="10"/>
      <c r="N678" s="10"/>
      <c r="O678" s="10"/>
      <c r="P678" s="16"/>
      <c r="Q678" s="13">
        <v>14</v>
      </c>
      <c r="R678" s="16" t="s">
        <v>2866</v>
      </c>
      <c r="S678" s="16" t="s">
        <v>588</v>
      </c>
      <c r="T678" s="10" t="s">
        <v>2867</v>
      </c>
      <c r="U678" s="10" t="s">
        <v>2868</v>
      </c>
      <c r="V678" s="16" t="s">
        <v>1545</v>
      </c>
      <c r="W678" s="13"/>
      <c r="X678" s="16"/>
      <c r="Y678" s="13"/>
      <c r="Z678" s="13"/>
      <c r="AA678" s="10"/>
      <c r="AB678" s="10"/>
      <c r="AC678" s="10"/>
      <c r="AD678" s="10"/>
    </row>
    <row r="679" spans="2:30" ht="24" x14ac:dyDescent="0.55000000000000004">
      <c r="B679" s="16"/>
      <c r="C679" s="16"/>
      <c r="D679" s="16"/>
      <c r="E679" s="16"/>
      <c r="F679" s="10"/>
      <c r="G679" s="10"/>
      <c r="H679" s="16"/>
      <c r="I679" s="16"/>
      <c r="J679" s="16"/>
      <c r="K679" s="16"/>
      <c r="L679" s="10"/>
      <c r="M679" s="10"/>
      <c r="N679" s="10"/>
      <c r="O679" s="10"/>
      <c r="P679" s="16"/>
      <c r="Q679" s="13">
        <v>15</v>
      </c>
      <c r="R679" s="16" t="s">
        <v>1133</v>
      </c>
      <c r="S679" s="16" t="s">
        <v>588</v>
      </c>
      <c r="T679" s="10" t="s">
        <v>525</v>
      </c>
      <c r="U679" s="10" t="s">
        <v>156</v>
      </c>
      <c r="V679" s="16" t="s">
        <v>1545</v>
      </c>
      <c r="W679" s="13"/>
      <c r="X679" s="16"/>
      <c r="Y679" s="13"/>
      <c r="Z679" s="13"/>
      <c r="AA679" s="10"/>
      <c r="AB679" s="10"/>
      <c r="AC679" s="10"/>
      <c r="AD679" s="10"/>
    </row>
    <row r="680" spans="2:30" ht="24" x14ac:dyDescent="0.55000000000000004">
      <c r="B680" s="16"/>
      <c r="C680" s="16"/>
      <c r="D680" s="16"/>
      <c r="E680" s="16"/>
      <c r="F680" s="10"/>
      <c r="G680" s="10"/>
      <c r="H680" s="16"/>
      <c r="I680" s="16"/>
      <c r="J680" s="16"/>
      <c r="K680" s="16"/>
      <c r="L680" s="10"/>
      <c r="M680" s="10"/>
      <c r="N680" s="10"/>
      <c r="O680" s="10"/>
      <c r="P680" s="16"/>
      <c r="Q680" s="13">
        <v>16</v>
      </c>
      <c r="R680" s="16" t="s">
        <v>1143</v>
      </c>
      <c r="S680" s="16" t="s">
        <v>588</v>
      </c>
      <c r="T680" s="10" t="s">
        <v>547</v>
      </c>
      <c r="U680" s="10" t="s">
        <v>182</v>
      </c>
      <c r="V680" s="16" t="s">
        <v>1545</v>
      </c>
      <c r="W680" s="13"/>
      <c r="X680" s="16"/>
      <c r="Y680" s="13"/>
      <c r="Z680" s="13"/>
      <c r="AA680" s="10"/>
      <c r="AB680" s="10"/>
      <c r="AC680" s="10"/>
      <c r="AD680" s="10"/>
    </row>
    <row r="681" spans="2:30" ht="24" x14ac:dyDescent="0.55000000000000004">
      <c r="B681" s="16"/>
      <c r="C681" s="16"/>
      <c r="D681" s="16"/>
      <c r="E681" s="16"/>
      <c r="F681" s="10"/>
      <c r="G681" s="10"/>
      <c r="H681" s="16"/>
      <c r="I681" s="16"/>
      <c r="J681" s="16"/>
      <c r="K681" s="16"/>
      <c r="L681" s="10"/>
      <c r="M681" s="10"/>
      <c r="N681" s="10"/>
      <c r="O681" s="10"/>
      <c r="P681" s="16"/>
      <c r="Q681" s="13">
        <v>17</v>
      </c>
      <c r="R681" s="16" t="s">
        <v>1182</v>
      </c>
      <c r="S681" s="16" t="s">
        <v>588</v>
      </c>
      <c r="T681" s="10" t="s">
        <v>2299</v>
      </c>
      <c r="U681" s="10" t="s">
        <v>187</v>
      </c>
      <c r="V681" s="16" t="s">
        <v>1545</v>
      </c>
      <c r="W681" s="13"/>
      <c r="X681" s="16"/>
      <c r="Y681" s="13"/>
      <c r="Z681" s="13"/>
      <c r="AA681" s="10"/>
      <c r="AB681" s="10"/>
      <c r="AC681" s="10"/>
      <c r="AD681" s="10"/>
    </row>
    <row r="682" spans="2:30" ht="24" x14ac:dyDescent="0.55000000000000004">
      <c r="B682" s="16"/>
      <c r="C682" s="16"/>
      <c r="D682" s="16"/>
      <c r="E682" s="16"/>
      <c r="F682" s="10"/>
      <c r="G682" s="10"/>
      <c r="H682" s="16"/>
      <c r="I682" s="16"/>
      <c r="J682" s="16"/>
      <c r="K682" s="16"/>
      <c r="L682" s="10"/>
      <c r="M682" s="10"/>
      <c r="N682" s="10"/>
      <c r="O682" s="10"/>
      <c r="P682" s="16"/>
      <c r="Q682" s="13">
        <v>18</v>
      </c>
      <c r="R682" s="16" t="s">
        <v>1196</v>
      </c>
      <c r="S682" s="16" t="s">
        <v>588</v>
      </c>
      <c r="T682" s="10" t="s">
        <v>2306</v>
      </c>
      <c r="U682" s="10" t="s">
        <v>191</v>
      </c>
      <c r="V682" s="16" t="s">
        <v>1545</v>
      </c>
      <c r="W682" s="13"/>
      <c r="X682" s="16"/>
      <c r="Y682" s="13"/>
      <c r="Z682" s="13"/>
      <c r="AA682" s="10"/>
      <c r="AB682" s="10"/>
      <c r="AC682" s="10"/>
      <c r="AD682" s="10"/>
    </row>
    <row r="683" spans="2:30" ht="24" x14ac:dyDescent="0.55000000000000004">
      <c r="B683" s="16"/>
      <c r="C683" s="16"/>
      <c r="D683" s="16"/>
      <c r="E683" s="16"/>
      <c r="F683" s="10"/>
      <c r="G683" s="10"/>
      <c r="H683" s="16"/>
      <c r="I683" s="16"/>
      <c r="J683" s="16"/>
      <c r="K683" s="16"/>
      <c r="L683" s="10"/>
      <c r="M683" s="10"/>
      <c r="N683" s="10"/>
      <c r="O683" s="10"/>
      <c r="P683" s="16"/>
      <c r="Q683" s="13">
        <v>19</v>
      </c>
      <c r="R683" s="16" t="s">
        <v>1184</v>
      </c>
      <c r="S683" s="16" t="s">
        <v>588</v>
      </c>
      <c r="T683" s="10" t="s">
        <v>2894</v>
      </c>
      <c r="U683" s="10" t="s">
        <v>215</v>
      </c>
      <c r="V683" s="16" t="s">
        <v>1545</v>
      </c>
      <c r="W683" s="13"/>
      <c r="X683" s="16"/>
      <c r="Y683" s="13"/>
      <c r="Z683" s="13"/>
      <c r="AA683" s="10"/>
      <c r="AB683" s="10"/>
      <c r="AC683" s="10"/>
      <c r="AD683" s="10"/>
    </row>
    <row r="684" spans="2:30" ht="24" x14ac:dyDescent="0.55000000000000004">
      <c r="B684" s="16"/>
      <c r="C684" s="16"/>
      <c r="D684" s="16"/>
      <c r="E684" s="16"/>
      <c r="F684" s="10"/>
      <c r="G684" s="10"/>
      <c r="H684" s="16"/>
      <c r="I684" s="16"/>
      <c r="J684" s="16"/>
      <c r="K684" s="16"/>
      <c r="L684" s="10"/>
      <c r="M684" s="10"/>
      <c r="N684" s="10"/>
      <c r="O684" s="10"/>
      <c r="P684" s="16"/>
      <c r="Q684" s="13">
        <v>20</v>
      </c>
      <c r="R684" s="16" t="s">
        <v>1140</v>
      </c>
      <c r="S684" s="16" t="s">
        <v>588</v>
      </c>
      <c r="T684" s="10" t="s">
        <v>2034</v>
      </c>
      <c r="U684" s="10" t="s">
        <v>231</v>
      </c>
      <c r="V684" s="16" t="s">
        <v>1545</v>
      </c>
      <c r="W684" s="13"/>
      <c r="X684" s="16"/>
      <c r="Y684" s="13"/>
      <c r="Z684" s="13"/>
      <c r="AA684" s="10"/>
      <c r="AB684" s="10"/>
      <c r="AC684" s="10"/>
      <c r="AD684" s="10"/>
    </row>
    <row r="685" spans="2:30" ht="24" x14ac:dyDescent="0.55000000000000004">
      <c r="B685" s="16"/>
      <c r="C685" s="16"/>
      <c r="D685" s="16"/>
      <c r="E685" s="16"/>
      <c r="F685" s="10"/>
      <c r="G685" s="10"/>
      <c r="H685" s="16"/>
      <c r="I685" s="16"/>
      <c r="J685" s="16"/>
      <c r="K685" s="16"/>
      <c r="L685" s="10"/>
      <c r="M685" s="10"/>
      <c r="N685" s="10"/>
      <c r="O685" s="10"/>
      <c r="P685" s="16"/>
      <c r="Q685" s="13">
        <v>21</v>
      </c>
      <c r="R685" s="16" t="s">
        <v>1175</v>
      </c>
      <c r="S685" s="16" t="s">
        <v>588</v>
      </c>
      <c r="T685" s="10" t="s">
        <v>2902</v>
      </c>
      <c r="U685" s="10" t="s">
        <v>236</v>
      </c>
      <c r="V685" s="16" t="s">
        <v>1545</v>
      </c>
      <c r="W685" s="13"/>
      <c r="X685" s="16"/>
      <c r="Y685" s="13"/>
      <c r="Z685" s="13"/>
      <c r="AA685" s="10"/>
      <c r="AB685" s="10"/>
      <c r="AC685" s="10"/>
      <c r="AD685" s="10"/>
    </row>
    <row r="686" spans="2:30" ht="24" x14ac:dyDescent="0.55000000000000004">
      <c r="B686" s="16"/>
      <c r="C686" s="16"/>
      <c r="D686" s="16"/>
      <c r="E686" s="16"/>
      <c r="F686" s="10"/>
      <c r="G686" s="10"/>
      <c r="H686" s="16"/>
      <c r="I686" s="16"/>
      <c r="J686" s="16"/>
      <c r="K686" s="16"/>
      <c r="L686" s="10"/>
      <c r="M686" s="10"/>
      <c r="N686" s="10"/>
      <c r="O686" s="10"/>
      <c r="P686" s="16"/>
      <c r="Q686" s="13">
        <v>22</v>
      </c>
      <c r="R686" s="16" t="s">
        <v>1189</v>
      </c>
      <c r="S686" s="16" t="s">
        <v>588</v>
      </c>
      <c r="T686" s="10" t="s">
        <v>2050</v>
      </c>
      <c r="U686" s="10" t="s">
        <v>241</v>
      </c>
      <c r="V686" s="16" t="s">
        <v>1545</v>
      </c>
      <c r="W686" s="13"/>
      <c r="X686" s="16"/>
      <c r="Y686" s="13"/>
      <c r="Z686" s="13"/>
      <c r="AA686" s="10"/>
      <c r="AB686" s="10"/>
      <c r="AC686" s="10"/>
      <c r="AD686" s="10"/>
    </row>
    <row r="687" spans="2:30" ht="24" x14ac:dyDescent="0.55000000000000004">
      <c r="B687" s="16"/>
      <c r="C687" s="16"/>
      <c r="D687" s="16"/>
      <c r="E687" s="16"/>
      <c r="F687" s="10"/>
      <c r="G687" s="10"/>
      <c r="H687" s="16"/>
      <c r="I687" s="16"/>
      <c r="J687" s="16"/>
      <c r="K687" s="16"/>
      <c r="L687" s="10"/>
      <c r="M687" s="10"/>
      <c r="N687" s="10"/>
      <c r="O687" s="10"/>
      <c r="P687" s="16"/>
      <c r="Q687" s="13">
        <v>23</v>
      </c>
      <c r="R687" s="16" t="s">
        <v>1137</v>
      </c>
      <c r="S687" s="16" t="s">
        <v>588</v>
      </c>
      <c r="T687" s="10" t="s">
        <v>2040</v>
      </c>
      <c r="U687" s="10" t="s">
        <v>249</v>
      </c>
      <c r="V687" s="16" t="s">
        <v>1545</v>
      </c>
      <c r="W687" s="13"/>
      <c r="X687" s="16"/>
      <c r="Y687" s="13"/>
      <c r="Z687" s="13"/>
      <c r="AA687" s="10"/>
      <c r="AB687" s="10"/>
      <c r="AC687" s="10"/>
      <c r="AD687" s="10"/>
    </row>
    <row r="688" spans="2:30" ht="24" x14ac:dyDescent="0.55000000000000004">
      <c r="B688" s="16"/>
      <c r="C688" s="16"/>
      <c r="D688" s="16"/>
      <c r="E688" s="16"/>
      <c r="F688" s="10"/>
      <c r="G688" s="10"/>
      <c r="H688" s="16"/>
      <c r="I688" s="16"/>
      <c r="J688" s="16"/>
      <c r="K688" s="16"/>
      <c r="L688" s="10"/>
      <c r="M688" s="10"/>
      <c r="N688" s="10"/>
      <c r="O688" s="10"/>
      <c r="P688" s="16"/>
      <c r="Q688" s="13">
        <v>24</v>
      </c>
      <c r="R688" s="16" t="s">
        <v>1141</v>
      </c>
      <c r="S688" s="16" t="s">
        <v>588</v>
      </c>
      <c r="T688" s="10" t="s">
        <v>1531</v>
      </c>
      <c r="U688" s="10" t="s">
        <v>343</v>
      </c>
      <c r="V688" s="16" t="s">
        <v>1545</v>
      </c>
      <c r="W688" s="13"/>
      <c r="X688" s="16"/>
      <c r="Y688" s="13"/>
      <c r="Z688" s="13"/>
      <c r="AA688" s="10"/>
      <c r="AB688" s="10"/>
      <c r="AC688" s="10"/>
      <c r="AD688" s="10"/>
    </row>
    <row r="689" spans="2:30" ht="24" x14ac:dyDescent="0.55000000000000004">
      <c r="B689" s="16"/>
      <c r="C689" s="16"/>
      <c r="D689" s="16"/>
      <c r="E689" s="16"/>
      <c r="F689" s="10"/>
      <c r="G689" s="10"/>
      <c r="H689" s="16"/>
      <c r="I689" s="16"/>
      <c r="J689" s="16"/>
      <c r="K689" s="16"/>
      <c r="L689" s="10"/>
      <c r="M689" s="10"/>
      <c r="N689" s="10"/>
      <c r="O689" s="10"/>
      <c r="P689" s="16"/>
      <c r="Q689" s="13">
        <v>25</v>
      </c>
      <c r="R689" s="16" t="s">
        <v>1156</v>
      </c>
      <c r="S689" s="16" t="s">
        <v>588</v>
      </c>
      <c r="T689" s="10" t="s">
        <v>2918</v>
      </c>
      <c r="U689" s="10" t="s">
        <v>251</v>
      </c>
      <c r="V689" s="16" t="s">
        <v>1545</v>
      </c>
      <c r="W689" s="13"/>
      <c r="X689" s="16"/>
      <c r="Y689" s="13"/>
      <c r="Z689" s="13"/>
      <c r="AA689" s="10"/>
      <c r="AB689" s="10"/>
      <c r="AC689" s="10"/>
      <c r="AD689" s="10"/>
    </row>
    <row r="690" spans="2:30" ht="24" x14ac:dyDescent="0.55000000000000004">
      <c r="B690" s="16"/>
      <c r="C690" s="16"/>
      <c r="D690" s="16"/>
      <c r="E690" s="16"/>
      <c r="F690" s="10"/>
      <c r="G690" s="10"/>
      <c r="H690" s="16"/>
      <c r="I690" s="16"/>
      <c r="J690" s="16"/>
      <c r="K690" s="16"/>
      <c r="L690" s="10"/>
      <c r="M690" s="10"/>
      <c r="N690" s="10"/>
      <c r="O690" s="10"/>
      <c r="P690" s="16"/>
      <c r="Q690" s="13">
        <v>26</v>
      </c>
      <c r="R690" s="16" t="s">
        <v>1168</v>
      </c>
      <c r="S690" s="16" t="s">
        <v>588</v>
      </c>
      <c r="T690" s="10" t="s">
        <v>1293</v>
      </c>
      <c r="U690" s="10" t="s">
        <v>254</v>
      </c>
      <c r="V690" s="16" t="s">
        <v>1545</v>
      </c>
      <c r="W690" s="13"/>
      <c r="X690" s="16"/>
      <c r="Y690" s="13"/>
      <c r="Z690" s="13"/>
      <c r="AA690" s="10"/>
      <c r="AB690" s="10"/>
      <c r="AC690" s="10"/>
      <c r="AD690" s="10"/>
    </row>
    <row r="691" spans="2:30" ht="24" x14ac:dyDescent="0.55000000000000004">
      <c r="B691" s="16"/>
      <c r="C691" s="16"/>
      <c r="D691" s="16"/>
      <c r="E691" s="16"/>
      <c r="F691" s="10"/>
      <c r="G691" s="10"/>
      <c r="H691" s="16"/>
      <c r="I691" s="16"/>
      <c r="J691" s="16"/>
      <c r="K691" s="16"/>
      <c r="L691" s="10"/>
      <c r="M691" s="10"/>
      <c r="N691" s="10"/>
      <c r="O691" s="10"/>
      <c r="P691" s="16"/>
      <c r="Q691" s="13">
        <v>27</v>
      </c>
      <c r="R691" s="16" t="s">
        <v>1174</v>
      </c>
      <c r="S691" s="16" t="s">
        <v>588</v>
      </c>
      <c r="T691" s="10" t="s">
        <v>2932</v>
      </c>
      <c r="U691" s="10" t="s">
        <v>138</v>
      </c>
      <c r="V691" s="16" t="s">
        <v>1545</v>
      </c>
      <c r="W691" s="13"/>
      <c r="X691" s="16"/>
      <c r="Y691" s="13"/>
      <c r="Z691" s="13"/>
      <c r="AA691" s="10"/>
      <c r="AB691" s="10"/>
      <c r="AC691" s="10"/>
      <c r="AD691" s="10"/>
    </row>
    <row r="692" spans="2:30" ht="24" x14ac:dyDescent="0.55000000000000004">
      <c r="B692" s="16"/>
      <c r="C692" s="16"/>
      <c r="D692" s="16"/>
      <c r="E692" s="16"/>
      <c r="F692" s="10"/>
      <c r="G692" s="10"/>
      <c r="H692" s="16"/>
      <c r="I692" s="16"/>
      <c r="J692" s="16"/>
      <c r="K692" s="16"/>
      <c r="L692" s="10"/>
      <c r="M692" s="10"/>
      <c r="N692" s="10"/>
      <c r="O692" s="10"/>
      <c r="P692" s="16"/>
      <c r="Q692" s="13">
        <v>28</v>
      </c>
      <c r="R692" s="16" t="s">
        <v>1151</v>
      </c>
      <c r="S692" s="16" t="s">
        <v>588</v>
      </c>
      <c r="T692" s="10" t="s">
        <v>2038</v>
      </c>
      <c r="U692" s="10" t="s">
        <v>181</v>
      </c>
      <c r="V692" s="16" t="s">
        <v>1545</v>
      </c>
      <c r="W692" s="13"/>
      <c r="X692" s="16"/>
      <c r="Y692" s="13"/>
      <c r="Z692" s="13"/>
      <c r="AA692" s="10"/>
      <c r="AB692" s="10"/>
      <c r="AC692" s="10"/>
      <c r="AD692" s="10"/>
    </row>
    <row r="693" spans="2:30" ht="24" x14ac:dyDescent="0.55000000000000004">
      <c r="B693" s="16"/>
      <c r="C693" s="16"/>
      <c r="D693" s="16"/>
      <c r="E693" s="16"/>
      <c r="F693" s="10"/>
      <c r="G693" s="10"/>
      <c r="H693" s="16"/>
      <c r="I693" s="16"/>
      <c r="J693" s="16"/>
      <c r="K693" s="16"/>
      <c r="L693" s="10"/>
      <c r="M693" s="10"/>
      <c r="N693" s="10"/>
      <c r="O693" s="10"/>
      <c r="P693" s="16"/>
      <c r="Q693" s="13">
        <v>29</v>
      </c>
      <c r="R693" s="16" t="s">
        <v>1155</v>
      </c>
      <c r="S693" s="16" t="s">
        <v>588</v>
      </c>
      <c r="T693" s="10" t="s">
        <v>521</v>
      </c>
      <c r="U693" s="10" t="s">
        <v>269</v>
      </c>
      <c r="V693" s="16" t="s">
        <v>1545</v>
      </c>
      <c r="W693" s="13"/>
      <c r="X693" s="16"/>
      <c r="Y693" s="13"/>
      <c r="Z693" s="13"/>
      <c r="AA693" s="10"/>
      <c r="AB693" s="10"/>
      <c r="AC693" s="10"/>
      <c r="AD693" s="10"/>
    </row>
    <row r="694" spans="2:30" ht="24" x14ac:dyDescent="0.55000000000000004">
      <c r="B694" s="16"/>
      <c r="C694" s="16"/>
      <c r="D694" s="16"/>
      <c r="E694" s="16"/>
      <c r="F694" s="10"/>
      <c r="G694" s="10"/>
      <c r="H694" s="16"/>
      <c r="I694" s="16"/>
      <c r="J694" s="16"/>
      <c r="K694" s="16"/>
      <c r="L694" s="10"/>
      <c r="M694" s="10"/>
      <c r="N694" s="10"/>
      <c r="O694" s="10"/>
      <c r="P694" s="16"/>
      <c r="Q694" s="13">
        <v>30</v>
      </c>
      <c r="R694" s="16" t="s">
        <v>1190</v>
      </c>
      <c r="S694" s="16" t="s">
        <v>588</v>
      </c>
      <c r="T694" s="10" t="s">
        <v>2945</v>
      </c>
      <c r="U694" s="10" t="s">
        <v>2946</v>
      </c>
      <c r="V694" s="16" t="s">
        <v>1545</v>
      </c>
      <c r="W694" s="13"/>
      <c r="X694" s="16"/>
      <c r="Y694" s="13"/>
      <c r="Z694" s="13"/>
      <c r="AA694" s="10"/>
      <c r="AB694" s="10"/>
      <c r="AC694" s="10"/>
      <c r="AD694" s="10"/>
    </row>
    <row r="695" spans="2:30" ht="24" x14ac:dyDescent="0.55000000000000004">
      <c r="B695" s="16"/>
      <c r="C695" s="16"/>
      <c r="D695" s="16"/>
      <c r="E695" s="16"/>
      <c r="F695" s="10"/>
      <c r="G695" s="10"/>
      <c r="H695" s="16"/>
      <c r="I695" s="16"/>
      <c r="J695" s="16"/>
      <c r="K695" s="16"/>
      <c r="L695" s="10"/>
      <c r="M695" s="10"/>
      <c r="N695" s="10"/>
      <c r="O695" s="10"/>
      <c r="P695" s="16"/>
      <c r="Q695" s="13">
        <v>31</v>
      </c>
      <c r="R695" s="16" t="s">
        <v>1199</v>
      </c>
      <c r="S695" s="16" t="s">
        <v>588</v>
      </c>
      <c r="T695" s="10" t="s">
        <v>504</v>
      </c>
      <c r="U695" s="10" t="s">
        <v>192</v>
      </c>
      <c r="V695" s="16" t="s">
        <v>1545</v>
      </c>
      <c r="W695" s="13"/>
      <c r="X695" s="16"/>
      <c r="Y695" s="13"/>
      <c r="Z695" s="13"/>
      <c r="AA695" s="10"/>
      <c r="AB695" s="10"/>
      <c r="AC695" s="10"/>
      <c r="AD695" s="10"/>
    </row>
    <row r="696" spans="2:30" ht="24" x14ac:dyDescent="0.55000000000000004">
      <c r="B696" s="16"/>
      <c r="C696" s="16"/>
      <c r="D696" s="16"/>
      <c r="E696" s="16"/>
      <c r="F696" s="10"/>
      <c r="G696" s="10"/>
      <c r="H696" s="16"/>
      <c r="I696" s="16"/>
      <c r="J696" s="16"/>
      <c r="K696" s="16"/>
      <c r="L696" s="10"/>
      <c r="M696" s="10"/>
      <c r="N696" s="10"/>
      <c r="O696" s="10"/>
      <c r="P696" s="16"/>
      <c r="Q696" s="13">
        <v>32</v>
      </c>
      <c r="R696" s="16" t="s">
        <v>2205</v>
      </c>
      <c r="S696" s="16" t="s">
        <v>588</v>
      </c>
      <c r="T696" s="10" t="s">
        <v>2206</v>
      </c>
      <c r="U696" s="10" t="s">
        <v>2207</v>
      </c>
      <c r="V696" s="16" t="s">
        <v>1545</v>
      </c>
      <c r="W696" s="13"/>
      <c r="X696" s="16"/>
      <c r="Y696" s="13"/>
      <c r="Z696" s="13"/>
      <c r="AA696" s="10"/>
      <c r="AB696" s="10"/>
      <c r="AC696" s="10"/>
      <c r="AD696" s="10"/>
    </row>
    <row r="697" spans="2:30" ht="24" x14ac:dyDescent="0.55000000000000004">
      <c r="B697" s="16"/>
      <c r="C697" s="16"/>
      <c r="D697" s="16"/>
      <c r="E697" s="16"/>
      <c r="F697" s="10"/>
      <c r="G697" s="10"/>
      <c r="H697" s="16"/>
      <c r="I697" s="16"/>
      <c r="J697" s="16"/>
      <c r="K697" s="16"/>
      <c r="L697" s="10"/>
      <c r="M697" s="10"/>
      <c r="N697" s="10"/>
      <c r="O697" s="10"/>
      <c r="P697" s="16"/>
      <c r="Q697" s="13">
        <v>33</v>
      </c>
      <c r="R697" s="16" t="s">
        <v>2955</v>
      </c>
      <c r="S697" s="16" t="s">
        <v>588</v>
      </c>
      <c r="T697" s="10" t="s">
        <v>2956</v>
      </c>
      <c r="U697" s="10" t="s">
        <v>2957</v>
      </c>
      <c r="V697" s="16" t="s">
        <v>1545</v>
      </c>
      <c r="W697" s="13"/>
      <c r="X697" s="16"/>
      <c r="Y697" s="13"/>
      <c r="Z697" s="13"/>
      <c r="AA697" s="10"/>
      <c r="AB697" s="10"/>
      <c r="AC697" s="10"/>
      <c r="AD697" s="10"/>
    </row>
    <row r="698" spans="2:30" ht="24" x14ac:dyDescent="0.55000000000000004">
      <c r="B698" s="16"/>
      <c r="C698" s="16"/>
      <c r="D698" s="16"/>
      <c r="E698" s="16"/>
      <c r="F698" s="10"/>
      <c r="G698" s="10"/>
      <c r="H698" s="16"/>
      <c r="I698" s="16"/>
      <c r="J698" s="16"/>
      <c r="K698" s="16"/>
      <c r="L698" s="10"/>
      <c r="M698" s="10"/>
      <c r="N698" s="10"/>
      <c r="O698" s="10"/>
      <c r="P698" s="16"/>
      <c r="Q698" s="13">
        <v>1</v>
      </c>
      <c r="R698" s="16" t="s">
        <v>1075</v>
      </c>
      <c r="S698" s="16" t="s">
        <v>589</v>
      </c>
      <c r="T698" s="10" t="s">
        <v>2000</v>
      </c>
      <c r="U698" s="10" t="s">
        <v>168</v>
      </c>
      <c r="V698" s="16" t="s">
        <v>1545</v>
      </c>
      <c r="W698" s="13"/>
      <c r="X698" s="16"/>
      <c r="Y698" s="13"/>
      <c r="Z698" s="13"/>
      <c r="AA698" s="10"/>
      <c r="AB698" s="10"/>
      <c r="AC698" s="10"/>
      <c r="AD698" s="10"/>
    </row>
    <row r="699" spans="2:30" ht="24" x14ac:dyDescent="0.55000000000000004">
      <c r="B699" s="16"/>
      <c r="C699" s="16"/>
      <c r="D699" s="16"/>
      <c r="E699" s="16"/>
      <c r="F699" s="10"/>
      <c r="G699" s="10"/>
      <c r="H699" s="16"/>
      <c r="I699" s="16"/>
      <c r="J699" s="16"/>
      <c r="K699" s="16"/>
      <c r="L699" s="10"/>
      <c r="M699" s="10"/>
      <c r="N699" s="10"/>
      <c r="O699" s="10"/>
      <c r="P699" s="16"/>
      <c r="Q699" s="13">
        <v>2</v>
      </c>
      <c r="R699" s="16" t="s">
        <v>1080</v>
      </c>
      <c r="S699" s="16" t="s">
        <v>589</v>
      </c>
      <c r="T699" s="10" t="s">
        <v>2001</v>
      </c>
      <c r="U699" s="10" t="s">
        <v>169</v>
      </c>
      <c r="V699" s="16" t="s">
        <v>1545</v>
      </c>
      <c r="W699" s="13"/>
      <c r="X699" s="16"/>
      <c r="Y699" s="13"/>
      <c r="Z699" s="13"/>
      <c r="AA699" s="10"/>
      <c r="AB699" s="10"/>
      <c r="AC699" s="10"/>
      <c r="AD699" s="10"/>
    </row>
    <row r="700" spans="2:30" ht="24" x14ac:dyDescent="0.55000000000000004">
      <c r="B700" s="16"/>
      <c r="C700" s="16"/>
      <c r="D700" s="16"/>
      <c r="E700" s="16"/>
      <c r="F700" s="10"/>
      <c r="G700" s="10"/>
      <c r="H700" s="16"/>
      <c r="I700" s="16"/>
      <c r="J700" s="16"/>
      <c r="K700" s="16"/>
      <c r="L700" s="10"/>
      <c r="M700" s="10"/>
      <c r="N700" s="10"/>
      <c r="O700" s="10"/>
      <c r="P700" s="16"/>
      <c r="Q700" s="13">
        <v>3</v>
      </c>
      <c r="R700" s="16" t="s">
        <v>1101</v>
      </c>
      <c r="S700" s="16" t="s">
        <v>589</v>
      </c>
      <c r="T700" s="10" t="s">
        <v>1513</v>
      </c>
      <c r="U700" s="10" t="s">
        <v>175</v>
      </c>
      <c r="V700" s="16" t="s">
        <v>1545</v>
      </c>
      <c r="W700" s="13"/>
      <c r="X700" s="16"/>
      <c r="Y700" s="13"/>
      <c r="Z700" s="13"/>
      <c r="AA700" s="10"/>
      <c r="AB700" s="10"/>
      <c r="AC700" s="10"/>
      <c r="AD700" s="10"/>
    </row>
    <row r="701" spans="2:30" ht="24" x14ac:dyDescent="0.55000000000000004">
      <c r="B701" s="16"/>
      <c r="C701" s="16"/>
      <c r="D701" s="16"/>
      <c r="E701" s="16"/>
      <c r="F701" s="10"/>
      <c r="G701" s="10"/>
      <c r="H701" s="16"/>
      <c r="I701" s="16"/>
      <c r="J701" s="16"/>
      <c r="K701" s="16"/>
      <c r="L701" s="10"/>
      <c r="M701" s="10"/>
      <c r="N701" s="10"/>
      <c r="O701" s="10"/>
      <c r="P701" s="16"/>
      <c r="Q701" s="13">
        <v>4</v>
      </c>
      <c r="R701" s="16" t="s">
        <v>1103</v>
      </c>
      <c r="S701" s="16" t="s">
        <v>589</v>
      </c>
      <c r="T701" s="10" t="s">
        <v>2008</v>
      </c>
      <c r="U701" s="10" t="s">
        <v>176</v>
      </c>
      <c r="V701" s="16" t="s">
        <v>1545</v>
      </c>
      <c r="W701" s="13"/>
      <c r="X701" s="16"/>
      <c r="Y701" s="13"/>
      <c r="Z701" s="13"/>
      <c r="AA701" s="10"/>
      <c r="AB701" s="10"/>
      <c r="AC701" s="10"/>
      <c r="AD701" s="10"/>
    </row>
    <row r="702" spans="2:30" ht="24" x14ac:dyDescent="0.55000000000000004">
      <c r="B702" s="16"/>
      <c r="C702" s="16"/>
      <c r="D702" s="16"/>
      <c r="E702" s="16"/>
      <c r="F702" s="10"/>
      <c r="G702" s="10"/>
      <c r="H702" s="16"/>
      <c r="I702" s="16"/>
      <c r="J702" s="16"/>
      <c r="K702" s="16"/>
      <c r="L702" s="10"/>
      <c r="M702" s="10"/>
      <c r="N702" s="10"/>
      <c r="O702" s="10"/>
      <c r="P702" s="16"/>
      <c r="Q702" s="13">
        <v>5</v>
      </c>
      <c r="R702" s="16" t="s">
        <v>1090</v>
      </c>
      <c r="S702" s="16" t="s">
        <v>589</v>
      </c>
      <c r="T702" s="10" t="s">
        <v>2275</v>
      </c>
      <c r="U702" s="10" t="s">
        <v>244</v>
      </c>
      <c r="V702" s="16" t="s">
        <v>1545</v>
      </c>
      <c r="W702" s="13"/>
      <c r="X702" s="16"/>
      <c r="Y702" s="13"/>
      <c r="Z702" s="13"/>
      <c r="AA702" s="10"/>
      <c r="AB702" s="10"/>
      <c r="AC702" s="10"/>
      <c r="AD702" s="10"/>
    </row>
    <row r="703" spans="2:30" ht="24" x14ac:dyDescent="0.55000000000000004">
      <c r="B703" s="16"/>
      <c r="C703" s="16"/>
      <c r="D703" s="16"/>
      <c r="E703" s="16"/>
      <c r="F703" s="10"/>
      <c r="G703" s="10"/>
      <c r="H703" s="16"/>
      <c r="I703" s="16"/>
      <c r="J703" s="16"/>
      <c r="K703" s="16"/>
      <c r="L703" s="10"/>
      <c r="M703" s="10"/>
      <c r="N703" s="10"/>
      <c r="O703" s="10"/>
      <c r="P703" s="16"/>
      <c r="Q703" s="13">
        <v>6</v>
      </c>
      <c r="R703" s="16" t="s">
        <v>1111</v>
      </c>
      <c r="S703" s="16" t="s">
        <v>589</v>
      </c>
      <c r="T703" s="10" t="s">
        <v>2016</v>
      </c>
      <c r="U703" s="10" t="s">
        <v>245</v>
      </c>
      <c r="V703" s="16" t="s">
        <v>1545</v>
      </c>
      <c r="W703" s="13"/>
      <c r="X703" s="16"/>
      <c r="Y703" s="13"/>
      <c r="Z703" s="13"/>
      <c r="AA703" s="10"/>
      <c r="AB703" s="10"/>
      <c r="AC703" s="10"/>
      <c r="AD703" s="10"/>
    </row>
    <row r="704" spans="2:30" ht="24" x14ac:dyDescent="0.55000000000000004">
      <c r="B704" s="16"/>
      <c r="C704" s="16"/>
      <c r="D704" s="16"/>
      <c r="E704" s="16"/>
      <c r="F704" s="10"/>
      <c r="G704" s="10"/>
      <c r="H704" s="16"/>
      <c r="I704" s="16"/>
      <c r="J704" s="16"/>
      <c r="K704" s="16"/>
      <c r="L704" s="10"/>
      <c r="M704" s="10"/>
      <c r="N704" s="10"/>
      <c r="O704" s="10"/>
      <c r="P704" s="16"/>
      <c r="Q704" s="13">
        <v>7</v>
      </c>
      <c r="R704" s="16" t="s">
        <v>1124</v>
      </c>
      <c r="S704" s="16" t="s">
        <v>589</v>
      </c>
      <c r="T704" s="10" t="s">
        <v>2284</v>
      </c>
      <c r="U704" s="10" t="s">
        <v>247</v>
      </c>
      <c r="V704" s="16" t="s">
        <v>1545</v>
      </c>
      <c r="W704" s="13"/>
      <c r="X704" s="16"/>
      <c r="Y704" s="13"/>
      <c r="Z704" s="13"/>
      <c r="AA704" s="10"/>
      <c r="AB704" s="10"/>
      <c r="AC704" s="10"/>
      <c r="AD704" s="10"/>
    </row>
    <row r="705" spans="2:30" ht="24" x14ac:dyDescent="0.55000000000000004">
      <c r="B705" s="16"/>
      <c r="C705" s="16"/>
      <c r="D705" s="16"/>
      <c r="E705" s="16"/>
      <c r="F705" s="10"/>
      <c r="G705" s="10"/>
      <c r="H705" s="16"/>
      <c r="I705" s="16"/>
      <c r="J705" s="16"/>
      <c r="K705" s="16"/>
      <c r="L705" s="10"/>
      <c r="M705" s="10"/>
      <c r="N705" s="10"/>
      <c r="O705" s="10"/>
      <c r="P705" s="16"/>
      <c r="Q705" s="13">
        <v>8</v>
      </c>
      <c r="R705" s="16" t="s">
        <v>2029</v>
      </c>
      <c r="S705" s="16" t="s">
        <v>589</v>
      </c>
      <c r="T705" s="10" t="s">
        <v>2030</v>
      </c>
      <c r="U705" s="10" t="s">
        <v>2031</v>
      </c>
      <c r="V705" s="16" t="s">
        <v>1545</v>
      </c>
      <c r="W705" s="13"/>
      <c r="X705" s="16"/>
      <c r="Y705" s="13"/>
      <c r="Z705" s="13"/>
      <c r="AA705" s="10"/>
      <c r="AB705" s="10"/>
      <c r="AC705" s="10"/>
      <c r="AD705" s="10"/>
    </row>
    <row r="706" spans="2:30" ht="24" x14ac:dyDescent="0.55000000000000004">
      <c r="B706" s="16"/>
      <c r="C706" s="16"/>
      <c r="D706" s="16"/>
      <c r="E706" s="16"/>
      <c r="F706" s="10"/>
      <c r="G706" s="10"/>
      <c r="H706" s="16"/>
      <c r="I706" s="16"/>
      <c r="J706" s="16"/>
      <c r="K706" s="16"/>
      <c r="L706" s="10"/>
      <c r="M706" s="10"/>
      <c r="N706" s="10"/>
      <c r="O706" s="10"/>
      <c r="P706" s="16"/>
      <c r="Q706" s="13">
        <v>9</v>
      </c>
      <c r="R706" s="16" t="s">
        <v>2847</v>
      </c>
      <c r="S706" s="16" t="s">
        <v>589</v>
      </c>
      <c r="T706" s="10" t="s">
        <v>2848</v>
      </c>
      <c r="U706" s="10" t="s">
        <v>2849</v>
      </c>
      <c r="V706" s="16" t="s">
        <v>1545</v>
      </c>
      <c r="W706" s="13"/>
      <c r="X706" s="16"/>
      <c r="Y706" s="13"/>
      <c r="Z706" s="13"/>
      <c r="AA706" s="10"/>
      <c r="AB706" s="10"/>
      <c r="AC706" s="10"/>
      <c r="AD706" s="10"/>
    </row>
    <row r="707" spans="2:30" ht="24" x14ac:dyDescent="0.55000000000000004">
      <c r="B707" s="16"/>
      <c r="C707" s="16"/>
      <c r="D707" s="16"/>
      <c r="E707" s="16"/>
      <c r="F707" s="10"/>
      <c r="G707" s="10"/>
      <c r="H707" s="16"/>
      <c r="I707" s="16"/>
      <c r="J707" s="16"/>
      <c r="K707" s="16"/>
      <c r="L707" s="10"/>
      <c r="M707" s="10"/>
      <c r="N707" s="10"/>
      <c r="O707" s="10"/>
      <c r="P707" s="16"/>
      <c r="Q707" s="13">
        <v>10</v>
      </c>
      <c r="R707" s="16" t="s">
        <v>2850</v>
      </c>
      <c r="S707" s="16" t="s">
        <v>589</v>
      </c>
      <c r="T707" s="10" t="s">
        <v>3026</v>
      </c>
      <c r="U707" s="10" t="s">
        <v>149</v>
      </c>
      <c r="V707" s="16" t="s">
        <v>1545</v>
      </c>
      <c r="W707" s="13"/>
      <c r="X707" s="16"/>
      <c r="Y707" s="13"/>
      <c r="Z707" s="13"/>
      <c r="AA707" s="10"/>
      <c r="AB707" s="10"/>
      <c r="AC707" s="10"/>
      <c r="AD707" s="10"/>
    </row>
    <row r="708" spans="2:30" ht="24" x14ac:dyDescent="0.55000000000000004">
      <c r="B708" s="16"/>
      <c r="C708" s="16"/>
      <c r="D708" s="16"/>
      <c r="E708" s="16"/>
      <c r="F708" s="10"/>
      <c r="G708" s="10"/>
      <c r="H708" s="16"/>
      <c r="I708" s="16"/>
      <c r="J708" s="16"/>
      <c r="K708" s="16"/>
      <c r="L708" s="10"/>
      <c r="M708" s="10"/>
      <c r="N708" s="10"/>
      <c r="O708" s="10"/>
      <c r="P708" s="16"/>
      <c r="Q708" s="13">
        <v>11</v>
      </c>
      <c r="R708" s="16" t="s">
        <v>2858</v>
      </c>
      <c r="S708" s="16" t="s">
        <v>589</v>
      </c>
      <c r="T708" s="10" t="s">
        <v>501</v>
      </c>
      <c r="U708" s="10" t="s">
        <v>2859</v>
      </c>
      <c r="V708" s="16" t="s">
        <v>1545</v>
      </c>
      <c r="W708" s="13"/>
      <c r="X708" s="16"/>
      <c r="Y708" s="13"/>
      <c r="Z708" s="13"/>
      <c r="AA708" s="10"/>
      <c r="AB708" s="10"/>
      <c r="AC708" s="10"/>
      <c r="AD708" s="10"/>
    </row>
    <row r="709" spans="2:30" ht="24" x14ac:dyDescent="0.55000000000000004">
      <c r="B709" s="16"/>
      <c r="C709" s="16"/>
      <c r="D709" s="16"/>
      <c r="E709" s="16"/>
      <c r="F709" s="10"/>
      <c r="G709" s="10"/>
      <c r="H709" s="16"/>
      <c r="I709" s="16"/>
      <c r="J709" s="16"/>
      <c r="K709" s="16"/>
      <c r="L709" s="10"/>
      <c r="M709" s="10"/>
      <c r="N709" s="10"/>
      <c r="O709" s="10"/>
      <c r="P709" s="16"/>
      <c r="Q709" s="13">
        <v>12</v>
      </c>
      <c r="R709" s="16" t="s">
        <v>2860</v>
      </c>
      <c r="S709" s="16" t="s">
        <v>589</v>
      </c>
      <c r="T709" s="10" t="s">
        <v>2861</v>
      </c>
      <c r="U709" s="10" t="s">
        <v>2862</v>
      </c>
      <c r="V709" s="16" t="s">
        <v>1545</v>
      </c>
      <c r="W709" s="13"/>
      <c r="X709" s="16"/>
      <c r="Y709" s="13"/>
      <c r="Z709" s="13"/>
      <c r="AA709" s="10"/>
      <c r="AB709" s="10"/>
      <c r="AC709" s="10"/>
      <c r="AD709" s="10"/>
    </row>
    <row r="710" spans="2:30" ht="24" x14ac:dyDescent="0.55000000000000004">
      <c r="B710" s="16"/>
      <c r="C710" s="16"/>
      <c r="D710" s="16"/>
      <c r="E710" s="16"/>
      <c r="F710" s="10"/>
      <c r="G710" s="10"/>
      <c r="H710" s="16"/>
      <c r="I710" s="16"/>
      <c r="J710" s="16"/>
      <c r="K710" s="16"/>
      <c r="L710" s="10"/>
      <c r="M710" s="10"/>
      <c r="N710" s="10"/>
      <c r="O710" s="10"/>
      <c r="P710" s="16"/>
      <c r="Q710" s="13">
        <v>13</v>
      </c>
      <c r="R710" s="16" t="s">
        <v>2873</v>
      </c>
      <c r="S710" s="16" t="s">
        <v>589</v>
      </c>
      <c r="T710" s="10" t="s">
        <v>2874</v>
      </c>
      <c r="U710" s="10" t="s">
        <v>2875</v>
      </c>
      <c r="V710" s="16" t="s">
        <v>1545</v>
      </c>
      <c r="W710" s="13"/>
      <c r="X710" s="16"/>
      <c r="Y710" s="13"/>
      <c r="Z710" s="13"/>
      <c r="AA710" s="10"/>
      <c r="AB710" s="10"/>
      <c r="AC710" s="10"/>
      <c r="AD710" s="10"/>
    </row>
    <row r="711" spans="2:30" ht="24" x14ac:dyDescent="0.55000000000000004">
      <c r="B711" s="16"/>
      <c r="C711" s="16"/>
      <c r="D711" s="16"/>
      <c r="E711" s="16"/>
      <c r="F711" s="10"/>
      <c r="G711" s="10"/>
      <c r="H711" s="16"/>
      <c r="I711" s="16"/>
      <c r="J711" s="16"/>
      <c r="K711" s="16"/>
      <c r="L711" s="10"/>
      <c r="M711" s="10"/>
      <c r="N711" s="10"/>
      <c r="O711" s="10"/>
      <c r="P711" s="16"/>
      <c r="Q711" s="13">
        <v>14</v>
      </c>
      <c r="R711" s="16" t="s">
        <v>2876</v>
      </c>
      <c r="S711" s="16" t="s">
        <v>589</v>
      </c>
      <c r="T711" s="10" t="s">
        <v>1238</v>
      </c>
      <c r="U711" s="10" t="s">
        <v>2877</v>
      </c>
      <c r="V711" s="16" t="s">
        <v>1545</v>
      </c>
      <c r="W711" s="13"/>
      <c r="X711" s="16"/>
      <c r="Y711" s="13"/>
      <c r="Z711" s="13"/>
      <c r="AA711" s="10"/>
      <c r="AB711" s="10"/>
      <c r="AC711" s="10"/>
      <c r="AD711" s="10"/>
    </row>
    <row r="712" spans="2:30" ht="24" x14ac:dyDescent="0.55000000000000004">
      <c r="B712" s="16"/>
      <c r="C712" s="16"/>
      <c r="D712" s="16"/>
      <c r="E712" s="16"/>
      <c r="F712" s="10"/>
      <c r="G712" s="10"/>
      <c r="H712" s="16"/>
      <c r="I712" s="16"/>
      <c r="J712" s="16"/>
      <c r="K712" s="16"/>
      <c r="L712" s="10"/>
      <c r="M712" s="10"/>
      <c r="N712" s="10"/>
      <c r="O712" s="10"/>
      <c r="P712" s="16"/>
      <c r="Q712" s="13">
        <v>15</v>
      </c>
      <c r="R712" s="16" t="s">
        <v>2883</v>
      </c>
      <c r="S712" s="16" t="s">
        <v>589</v>
      </c>
      <c r="T712" s="10" t="s">
        <v>2884</v>
      </c>
      <c r="U712" s="10" t="s">
        <v>2885</v>
      </c>
      <c r="V712" s="16" t="s">
        <v>1545</v>
      </c>
      <c r="W712" s="13"/>
      <c r="X712" s="16"/>
      <c r="Y712" s="13"/>
      <c r="Z712" s="13"/>
      <c r="AA712" s="10"/>
      <c r="AB712" s="10"/>
      <c r="AC712" s="10"/>
      <c r="AD712" s="10"/>
    </row>
    <row r="713" spans="2:30" ht="24" x14ac:dyDescent="0.55000000000000004">
      <c r="B713" s="16"/>
      <c r="C713" s="16"/>
      <c r="D713" s="16"/>
      <c r="E713" s="16"/>
      <c r="F713" s="10"/>
      <c r="G713" s="10"/>
      <c r="H713" s="16"/>
      <c r="I713" s="16"/>
      <c r="J713" s="16"/>
      <c r="K713" s="16"/>
      <c r="L713" s="10"/>
      <c r="M713" s="10"/>
      <c r="N713" s="10"/>
      <c r="O713" s="10"/>
      <c r="P713" s="16"/>
      <c r="Q713" s="13">
        <v>16</v>
      </c>
      <c r="R713" s="16" t="s">
        <v>2886</v>
      </c>
      <c r="S713" s="16" t="s">
        <v>589</v>
      </c>
      <c r="T713" s="10" t="s">
        <v>476</v>
      </c>
      <c r="U713" s="10" t="s">
        <v>1585</v>
      </c>
      <c r="V713" s="16" t="s">
        <v>1545</v>
      </c>
      <c r="W713" s="13"/>
      <c r="X713" s="16"/>
      <c r="Y713" s="13"/>
      <c r="Z713" s="13"/>
      <c r="AA713" s="10"/>
      <c r="AB713" s="10"/>
      <c r="AC713" s="10"/>
      <c r="AD713" s="10"/>
    </row>
    <row r="714" spans="2:30" ht="24" x14ac:dyDescent="0.55000000000000004">
      <c r="B714" s="16"/>
      <c r="C714" s="16"/>
      <c r="D714" s="16"/>
      <c r="E714" s="16"/>
      <c r="F714" s="10"/>
      <c r="G714" s="10"/>
      <c r="H714" s="16"/>
      <c r="I714" s="16"/>
      <c r="J714" s="16"/>
      <c r="K714" s="16"/>
      <c r="L714" s="10"/>
      <c r="M714" s="10"/>
      <c r="N714" s="10"/>
      <c r="O714" s="10"/>
      <c r="P714" s="16"/>
      <c r="Q714" s="13">
        <v>17</v>
      </c>
      <c r="R714" s="16" t="s">
        <v>1172</v>
      </c>
      <c r="S714" s="16" t="s">
        <v>589</v>
      </c>
      <c r="T714" s="10" t="s">
        <v>2042</v>
      </c>
      <c r="U714" s="10" t="s">
        <v>213</v>
      </c>
      <c r="V714" s="16" t="s">
        <v>1545</v>
      </c>
      <c r="W714" s="13"/>
      <c r="X714" s="16"/>
      <c r="Y714" s="13"/>
      <c r="Z714" s="13"/>
      <c r="AA714" s="10"/>
      <c r="AB714" s="10"/>
      <c r="AC714" s="10"/>
      <c r="AD714" s="10"/>
    </row>
    <row r="715" spans="2:30" ht="24" x14ac:dyDescent="0.55000000000000004">
      <c r="B715" s="16"/>
      <c r="C715" s="16"/>
      <c r="D715" s="16"/>
      <c r="E715" s="16"/>
      <c r="F715" s="10"/>
      <c r="G715" s="10"/>
      <c r="H715" s="16"/>
      <c r="I715" s="16"/>
      <c r="J715" s="16"/>
      <c r="K715" s="16"/>
      <c r="L715" s="10"/>
      <c r="M715" s="10"/>
      <c r="N715" s="10"/>
      <c r="O715" s="10"/>
      <c r="P715" s="16"/>
      <c r="Q715" s="13">
        <v>18</v>
      </c>
      <c r="R715" s="16" t="s">
        <v>1185</v>
      </c>
      <c r="S715" s="16" t="s">
        <v>589</v>
      </c>
      <c r="T715" s="10" t="s">
        <v>2898</v>
      </c>
      <c r="U715" s="10" t="s">
        <v>275</v>
      </c>
      <c r="V715" s="16" t="s">
        <v>1545</v>
      </c>
      <c r="W715" s="13"/>
      <c r="X715" s="16"/>
      <c r="Y715" s="13"/>
      <c r="Z715" s="13"/>
      <c r="AA715" s="10"/>
      <c r="AB715" s="10"/>
      <c r="AC715" s="10"/>
      <c r="AD715" s="10"/>
    </row>
    <row r="716" spans="2:30" ht="24" x14ac:dyDescent="0.55000000000000004">
      <c r="B716" s="16"/>
      <c r="C716" s="16"/>
      <c r="D716" s="16"/>
      <c r="E716" s="16"/>
      <c r="F716" s="10"/>
      <c r="G716" s="10"/>
      <c r="H716" s="16"/>
      <c r="I716" s="16"/>
      <c r="J716" s="16"/>
      <c r="K716" s="16"/>
      <c r="L716" s="10"/>
      <c r="M716" s="10"/>
      <c r="N716" s="10"/>
      <c r="O716" s="10"/>
      <c r="P716" s="16"/>
      <c r="Q716" s="13">
        <v>19</v>
      </c>
      <c r="R716" s="16" t="s">
        <v>1200</v>
      </c>
      <c r="S716" s="16" t="s">
        <v>589</v>
      </c>
      <c r="T716" s="10" t="s">
        <v>2215</v>
      </c>
      <c r="U716" s="10" t="s">
        <v>192</v>
      </c>
      <c r="V716" s="16" t="s">
        <v>1545</v>
      </c>
      <c r="W716" s="13"/>
      <c r="X716" s="16"/>
      <c r="Y716" s="13"/>
      <c r="Z716" s="13"/>
      <c r="AA716" s="10"/>
      <c r="AB716" s="10"/>
      <c r="AC716" s="10"/>
      <c r="AD716" s="10"/>
    </row>
    <row r="717" spans="2:30" ht="24" x14ac:dyDescent="0.55000000000000004">
      <c r="B717" s="16"/>
      <c r="C717" s="16"/>
      <c r="D717" s="16"/>
      <c r="E717" s="16"/>
      <c r="F717" s="10"/>
      <c r="G717" s="10"/>
      <c r="H717" s="16"/>
      <c r="I717" s="16"/>
      <c r="J717" s="16"/>
      <c r="K717" s="16"/>
      <c r="L717" s="10"/>
      <c r="M717" s="10"/>
      <c r="N717" s="10"/>
      <c r="O717" s="10"/>
      <c r="P717" s="16"/>
      <c r="Q717" s="13">
        <v>20</v>
      </c>
      <c r="R717" s="16" t="s">
        <v>1192</v>
      </c>
      <c r="S717" s="16" t="s">
        <v>589</v>
      </c>
      <c r="T717" s="10" t="s">
        <v>2908</v>
      </c>
      <c r="U717" s="10" t="s">
        <v>216</v>
      </c>
      <c r="V717" s="16" t="s">
        <v>1545</v>
      </c>
      <c r="W717" s="13"/>
      <c r="X717" s="16"/>
      <c r="Y717" s="13"/>
      <c r="Z717" s="13"/>
      <c r="AA717" s="10"/>
      <c r="AB717" s="10"/>
      <c r="AC717" s="10"/>
      <c r="AD717" s="10"/>
    </row>
    <row r="718" spans="2:30" ht="24" x14ac:dyDescent="0.55000000000000004">
      <c r="B718" s="16"/>
      <c r="C718" s="16"/>
      <c r="D718" s="16"/>
      <c r="E718" s="16"/>
      <c r="F718" s="10"/>
      <c r="G718" s="10"/>
      <c r="H718" s="16"/>
      <c r="I718" s="16"/>
      <c r="J718" s="16"/>
      <c r="K718" s="16"/>
      <c r="L718" s="10"/>
      <c r="M718" s="10"/>
      <c r="N718" s="10"/>
      <c r="O718" s="10"/>
      <c r="P718" s="16"/>
      <c r="Q718" s="13">
        <v>21</v>
      </c>
      <c r="R718" s="16" t="s">
        <v>2913</v>
      </c>
      <c r="S718" s="16" t="s">
        <v>589</v>
      </c>
      <c r="T718" s="10" t="s">
        <v>2914</v>
      </c>
      <c r="U718" s="10" t="s">
        <v>1627</v>
      </c>
      <c r="V718" s="16" t="s">
        <v>1545</v>
      </c>
      <c r="W718" s="13"/>
      <c r="X718" s="16"/>
      <c r="Y718" s="13"/>
      <c r="Z718" s="13"/>
      <c r="AA718" s="10"/>
      <c r="AB718" s="10"/>
      <c r="AC718" s="10"/>
      <c r="AD718" s="10"/>
    </row>
    <row r="719" spans="2:30" ht="24" x14ac:dyDescent="0.55000000000000004">
      <c r="B719" s="16"/>
      <c r="C719" s="16"/>
      <c r="D719" s="16"/>
      <c r="E719" s="16"/>
      <c r="F719" s="10"/>
      <c r="G719" s="10"/>
      <c r="H719" s="16"/>
      <c r="I719" s="16"/>
      <c r="J719" s="16"/>
      <c r="K719" s="16"/>
      <c r="L719" s="10"/>
      <c r="M719" s="10"/>
      <c r="N719" s="10"/>
      <c r="O719" s="10"/>
      <c r="P719" s="16"/>
      <c r="Q719" s="13">
        <v>22</v>
      </c>
      <c r="R719" s="16" t="s">
        <v>2919</v>
      </c>
      <c r="S719" s="16" t="s">
        <v>589</v>
      </c>
      <c r="T719" s="10" t="s">
        <v>3027</v>
      </c>
      <c r="U719" s="10" t="s">
        <v>1296</v>
      </c>
      <c r="V719" s="16" t="s">
        <v>1545</v>
      </c>
      <c r="W719" s="13"/>
      <c r="X719" s="16"/>
      <c r="Y719" s="13"/>
      <c r="Z719" s="13"/>
      <c r="AA719" s="10"/>
      <c r="AB719" s="10"/>
      <c r="AC719" s="10"/>
      <c r="AD719" s="10"/>
    </row>
    <row r="720" spans="2:30" ht="24" x14ac:dyDescent="0.55000000000000004">
      <c r="B720" s="16"/>
      <c r="C720" s="16"/>
      <c r="D720" s="16"/>
      <c r="E720" s="16"/>
      <c r="F720" s="10"/>
      <c r="G720" s="10"/>
      <c r="H720" s="16"/>
      <c r="I720" s="16"/>
      <c r="J720" s="16"/>
      <c r="K720" s="16"/>
      <c r="L720" s="10"/>
      <c r="M720" s="10"/>
      <c r="N720" s="10"/>
      <c r="O720" s="10"/>
      <c r="P720" s="16"/>
      <c r="Q720" s="13">
        <v>23</v>
      </c>
      <c r="R720" s="16" t="s">
        <v>2922</v>
      </c>
      <c r="S720" s="16" t="s">
        <v>589</v>
      </c>
      <c r="T720" s="10" t="s">
        <v>2923</v>
      </c>
      <c r="U720" s="10" t="s">
        <v>2924</v>
      </c>
      <c r="V720" s="16" t="s">
        <v>1545</v>
      </c>
      <c r="W720" s="13"/>
      <c r="X720" s="16"/>
      <c r="Y720" s="13"/>
      <c r="Z720" s="13"/>
      <c r="AA720" s="10"/>
      <c r="AB720" s="10"/>
      <c r="AC720" s="10"/>
      <c r="AD720" s="10"/>
    </row>
    <row r="721" spans="2:30" ht="24" x14ac:dyDescent="0.55000000000000004">
      <c r="B721" s="16"/>
      <c r="C721" s="16"/>
      <c r="D721" s="16"/>
      <c r="E721" s="16"/>
      <c r="F721" s="10"/>
      <c r="G721" s="10"/>
      <c r="H721" s="16"/>
      <c r="I721" s="16"/>
      <c r="J721" s="16"/>
      <c r="K721" s="16"/>
      <c r="L721" s="10"/>
      <c r="M721" s="10"/>
      <c r="N721" s="10"/>
      <c r="O721" s="10"/>
      <c r="P721" s="16"/>
      <c r="Q721" s="13">
        <v>24</v>
      </c>
      <c r="R721" s="16" t="s">
        <v>2927</v>
      </c>
      <c r="S721" s="16" t="s">
        <v>589</v>
      </c>
      <c r="T721" s="10" t="s">
        <v>2928</v>
      </c>
      <c r="U721" s="10" t="s">
        <v>2929</v>
      </c>
      <c r="V721" s="16" t="s">
        <v>1545</v>
      </c>
      <c r="W721" s="13"/>
      <c r="X721" s="16"/>
      <c r="Y721" s="13"/>
      <c r="Z721" s="13"/>
      <c r="AA721" s="10"/>
      <c r="AB721" s="10"/>
      <c r="AC721" s="10"/>
      <c r="AD721" s="10"/>
    </row>
    <row r="722" spans="2:30" ht="24" x14ac:dyDescent="0.55000000000000004">
      <c r="B722" s="16"/>
      <c r="C722" s="16"/>
      <c r="D722" s="16"/>
      <c r="E722" s="16"/>
      <c r="F722" s="10"/>
      <c r="G722" s="10"/>
      <c r="H722" s="16"/>
      <c r="I722" s="16"/>
      <c r="J722" s="16"/>
      <c r="K722" s="16"/>
      <c r="L722" s="10"/>
      <c r="M722" s="10"/>
      <c r="N722" s="10"/>
      <c r="O722" s="10"/>
      <c r="P722" s="16"/>
      <c r="Q722" s="13">
        <v>25</v>
      </c>
      <c r="R722" s="16" t="s">
        <v>2936</v>
      </c>
      <c r="S722" s="16" t="s">
        <v>589</v>
      </c>
      <c r="T722" s="10" t="s">
        <v>2937</v>
      </c>
      <c r="U722" s="10" t="s">
        <v>326</v>
      </c>
      <c r="V722" s="16" t="s">
        <v>1545</v>
      </c>
      <c r="W722" s="13"/>
      <c r="X722" s="16"/>
      <c r="Y722" s="13"/>
      <c r="Z722" s="13"/>
      <c r="AA722" s="10"/>
      <c r="AB722" s="10"/>
      <c r="AC722" s="10"/>
      <c r="AD722" s="10"/>
    </row>
    <row r="723" spans="2:30" ht="24" x14ac:dyDescent="0.55000000000000004">
      <c r="B723" s="16"/>
      <c r="C723" s="16"/>
      <c r="D723" s="16"/>
      <c r="E723" s="16"/>
      <c r="F723" s="10"/>
      <c r="G723" s="10"/>
      <c r="H723" s="16"/>
      <c r="I723" s="16"/>
      <c r="J723" s="16"/>
      <c r="K723" s="16"/>
      <c r="L723" s="10"/>
      <c r="M723" s="10"/>
      <c r="N723" s="10"/>
      <c r="O723" s="10"/>
      <c r="P723" s="16"/>
      <c r="Q723" s="13">
        <v>26</v>
      </c>
      <c r="R723" s="16" t="s">
        <v>2947</v>
      </c>
      <c r="S723" s="16" t="s">
        <v>589</v>
      </c>
      <c r="T723" s="10" t="s">
        <v>2224</v>
      </c>
      <c r="U723" s="10" t="s">
        <v>2948</v>
      </c>
      <c r="V723" s="16" t="s">
        <v>1545</v>
      </c>
      <c r="W723" s="13"/>
      <c r="X723" s="16"/>
      <c r="Y723" s="13"/>
      <c r="Z723" s="13"/>
      <c r="AA723" s="10"/>
      <c r="AB723" s="10"/>
      <c r="AC723" s="10"/>
      <c r="AD723" s="10"/>
    </row>
    <row r="724" spans="2:30" ht="24" x14ac:dyDescent="0.55000000000000004">
      <c r="B724" s="16"/>
      <c r="C724" s="16"/>
      <c r="D724" s="16"/>
      <c r="E724" s="16"/>
      <c r="F724" s="10"/>
      <c r="G724" s="10"/>
      <c r="H724" s="16"/>
      <c r="I724" s="16"/>
      <c r="J724" s="16"/>
      <c r="K724" s="16"/>
      <c r="L724" s="10"/>
      <c r="M724" s="10"/>
      <c r="N724" s="10"/>
      <c r="O724" s="10"/>
      <c r="P724" s="16"/>
      <c r="Q724" s="13">
        <v>1</v>
      </c>
      <c r="R724" s="16" t="s">
        <v>2820</v>
      </c>
      <c r="S724" s="16" t="s">
        <v>2821</v>
      </c>
      <c r="T724" s="10" t="s">
        <v>2822</v>
      </c>
      <c r="U724" s="10" t="s">
        <v>2823</v>
      </c>
      <c r="V724" s="16" t="s">
        <v>1545</v>
      </c>
      <c r="W724" s="13"/>
      <c r="X724" s="16"/>
      <c r="Y724" s="13"/>
      <c r="Z724" s="13"/>
      <c r="AA724" s="10"/>
      <c r="AB724" s="10"/>
      <c r="AC724" s="10"/>
      <c r="AD724" s="10"/>
    </row>
    <row r="725" spans="2:30" ht="24" x14ac:dyDescent="0.55000000000000004">
      <c r="B725" s="16"/>
      <c r="C725" s="16"/>
      <c r="D725" s="16"/>
      <c r="E725" s="16"/>
      <c r="F725" s="10"/>
      <c r="G725" s="10"/>
      <c r="H725" s="16"/>
      <c r="I725" s="16"/>
      <c r="J725" s="16"/>
      <c r="K725" s="16"/>
      <c r="L725" s="10"/>
      <c r="M725" s="10"/>
      <c r="N725" s="10"/>
      <c r="O725" s="10"/>
      <c r="P725" s="16"/>
      <c r="Q725" s="13">
        <v>2</v>
      </c>
      <c r="R725" s="16" t="s">
        <v>2827</v>
      </c>
      <c r="S725" s="16" t="s">
        <v>2821</v>
      </c>
      <c r="T725" s="10" t="s">
        <v>2828</v>
      </c>
      <c r="U725" s="10" t="s">
        <v>2829</v>
      </c>
      <c r="V725" s="16" t="s">
        <v>1545</v>
      </c>
      <c r="W725" s="13"/>
      <c r="X725" s="16"/>
      <c r="Y725" s="13"/>
      <c r="Z725" s="13"/>
      <c r="AA725" s="10"/>
      <c r="AB725" s="10"/>
      <c r="AC725" s="10"/>
      <c r="AD725" s="10"/>
    </row>
    <row r="726" spans="2:30" ht="24" x14ac:dyDescent="0.55000000000000004">
      <c r="B726" s="16"/>
      <c r="C726" s="16"/>
      <c r="D726" s="16"/>
      <c r="E726" s="16"/>
      <c r="F726" s="10"/>
      <c r="G726" s="10"/>
      <c r="H726" s="16"/>
      <c r="I726" s="16"/>
      <c r="J726" s="16"/>
      <c r="K726" s="16"/>
      <c r="L726" s="10"/>
      <c r="M726" s="10"/>
      <c r="N726" s="10"/>
      <c r="O726" s="10"/>
      <c r="P726" s="16"/>
      <c r="Q726" s="13">
        <v>3</v>
      </c>
      <c r="R726" s="16" t="s">
        <v>1088</v>
      </c>
      <c r="S726" s="16" t="s">
        <v>2821</v>
      </c>
      <c r="T726" s="10" t="s">
        <v>2277</v>
      </c>
      <c r="U726" s="10" t="s">
        <v>171</v>
      </c>
      <c r="V726" s="16" t="s">
        <v>1545</v>
      </c>
      <c r="W726" s="13"/>
      <c r="X726" s="16"/>
      <c r="Y726" s="13"/>
      <c r="Z726" s="13"/>
      <c r="AA726" s="10"/>
      <c r="AB726" s="10"/>
      <c r="AC726" s="10"/>
      <c r="AD726" s="10"/>
    </row>
    <row r="727" spans="2:30" ht="24" x14ac:dyDescent="0.55000000000000004">
      <c r="B727" s="16"/>
      <c r="C727" s="16"/>
      <c r="D727" s="16"/>
      <c r="E727" s="16"/>
      <c r="F727" s="10"/>
      <c r="G727" s="10"/>
      <c r="H727" s="16"/>
      <c r="I727" s="16"/>
      <c r="J727" s="16"/>
      <c r="K727" s="16"/>
      <c r="L727" s="10"/>
      <c r="M727" s="10"/>
      <c r="N727" s="10"/>
      <c r="O727" s="10"/>
      <c r="P727" s="16"/>
      <c r="Q727" s="13">
        <v>4</v>
      </c>
      <c r="R727" s="16" t="s">
        <v>1106</v>
      </c>
      <c r="S727" s="16" t="s">
        <v>2821</v>
      </c>
      <c r="T727" s="10" t="s">
        <v>2282</v>
      </c>
      <c r="U727" s="10" t="s">
        <v>201</v>
      </c>
      <c r="V727" s="16" t="s">
        <v>1545</v>
      </c>
      <c r="W727" s="13"/>
      <c r="X727" s="16"/>
      <c r="Y727" s="13"/>
      <c r="Z727" s="13"/>
      <c r="AA727" s="10"/>
      <c r="AB727" s="10"/>
      <c r="AC727" s="10"/>
      <c r="AD727" s="10"/>
    </row>
    <row r="728" spans="2:30" ht="24" x14ac:dyDescent="0.55000000000000004">
      <c r="B728" s="16"/>
      <c r="C728" s="16"/>
      <c r="D728" s="16"/>
      <c r="E728" s="16"/>
      <c r="F728" s="10"/>
      <c r="G728" s="10"/>
      <c r="H728" s="16"/>
      <c r="I728" s="16"/>
      <c r="J728" s="16"/>
      <c r="K728" s="16"/>
      <c r="L728" s="10"/>
      <c r="M728" s="10"/>
      <c r="N728" s="10"/>
      <c r="O728" s="10"/>
      <c r="P728" s="16"/>
      <c r="Q728" s="13">
        <v>5</v>
      </c>
      <c r="R728" s="16" t="s">
        <v>1085</v>
      </c>
      <c r="S728" s="16" t="s">
        <v>2821</v>
      </c>
      <c r="T728" s="10" t="s">
        <v>2274</v>
      </c>
      <c r="U728" s="10" t="s">
        <v>218</v>
      </c>
      <c r="V728" s="16" t="s">
        <v>1545</v>
      </c>
      <c r="W728" s="13"/>
      <c r="X728" s="16"/>
      <c r="Y728" s="13"/>
      <c r="Z728" s="13"/>
      <c r="AA728" s="10"/>
      <c r="AB728" s="10"/>
      <c r="AC728" s="10"/>
      <c r="AD728" s="10"/>
    </row>
    <row r="729" spans="2:30" ht="24" x14ac:dyDescent="0.55000000000000004">
      <c r="B729" s="16"/>
      <c r="C729" s="16"/>
      <c r="D729" s="16"/>
      <c r="E729" s="16"/>
      <c r="F729" s="10"/>
      <c r="G729" s="10"/>
      <c r="H729" s="16"/>
      <c r="I729" s="16"/>
      <c r="J729" s="16"/>
      <c r="K729" s="16"/>
      <c r="L729" s="10"/>
      <c r="M729" s="10"/>
      <c r="N729" s="10"/>
      <c r="O729" s="10"/>
      <c r="P729" s="16"/>
      <c r="Q729" s="13">
        <v>6</v>
      </c>
      <c r="R729" s="16" t="s">
        <v>1078</v>
      </c>
      <c r="S729" s="16" t="s">
        <v>2821</v>
      </c>
      <c r="T729" s="10" t="s">
        <v>2837</v>
      </c>
      <c r="U729" s="10" t="s">
        <v>242</v>
      </c>
      <c r="V729" s="16" t="s">
        <v>1545</v>
      </c>
      <c r="W729" s="13"/>
      <c r="X729" s="16"/>
      <c r="Y729" s="13"/>
      <c r="Z729" s="13"/>
      <c r="AA729" s="10"/>
      <c r="AB729" s="10"/>
      <c r="AC729" s="10"/>
      <c r="AD729" s="10"/>
    </row>
    <row r="730" spans="2:30" ht="24" x14ac:dyDescent="0.55000000000000004">
      <c r="B730" s="16"/>
      <c r="C730" s="16"/>
      <c r="D730" s="16"/>
      <c r="E730" s="16"/>
      <c r="F730" s="10"/>
      <c r="G730" s="10"/>
      <c r="H730" s="16"/>
      <c r="I730" s="16"/>
      <c r="J730" s="16"/>
      <c r="K730" s="16"/>
      <c r="L730" s="10"/>
      <c r="M730" s="10"/>
      <c r="N730" s="10"/>
      <c r="O730" s="10"/>
      <c r="P730" s="16"/>
      <c r="Q730" s="13">
        <v>7</v>
      </c>
      <c r="R730" s="16" t="s">
        <v>1091</v>
      </c>
      <c r="S730" s="16" t="s">
        <v>2821</v>
      </c>
      <c r="T730" s="10" t="s">
        <v>2005</v>
      </c>
      <c r="U730" s="10" t="s">
        <v>2006</v>
      </c>
      <c r="V730" s="16" t="s">
        <v>1545</v>
      </c>
      <c r="W730" s="13"/>
      <c r="X730" s="16"/>
      <c r="Y730" s="13"/>
      <c r="Z730" s="13"/>
      <c r="AA730" s="10"/>
      <c r="AB730" s="10"/>
      <c r="AC730" s="10"/>
      <c r="AD730" s="10"/>
    </row>
    <row r="731" spans="2:30" ht="24" x14ac:dyDescent="0.55000000000000004">
      <c r="B731" s="16"/>
      <c r="C731" s="16"/>
      <c r="D731" s="16"/>
      <c r="E731" s="16"/>
      <c r="F731" s="10"/>
      <c r="G731" s="10"/>
      <c r="H731" s="16"/>
      <c r="I731" s="16"/>
      <c r="J731" s="16"/>
      <c r="K731" s="16"/>
      <c r="L731" s="10"/>
      <c r="M731" s="10"/>
      <c r="N731" s="10"/>
      <c r="O731" s="10"/>
      <c r="P731" s="16"/>
      <c r="Q731" s="13">
        <v>8</v>
      </c>
      <c r="R731" s="16" t="s">
        <v>1077</v>
      </c>
      <c r="S731" s="16" t="s">
        <v>2821</v>
      </c>
      <c r="T731" s="10" t="s">
        <v>2842</v>
      </c>
      <c r="U731" s="10" t="s">
        <v>257</v>
      </c>
      <c r="V731" s="16" t="s">
        <v>1545</v>
      </c>
      <c r="W731" s="13"/>
      <c r="X731" s="16"/>
      <c r="Y731" s="13"/>
      <c r="Z731" s="13"/>
      <c r="AA731" s="10"/>
      <c r="AB731" s="10"/>
      <c r="AC731" s="10"/>
      <c r="AD731" s="10"/>
    </row>
    <row r="732" spans="2:30" ht="24" x14ac:dyDescent="0.55000000000000004">
      <c r="B732" s="16"/>
      <c r="C732" s="16"/>
      <c r="D732" s="16"/>
      <c r="E732" s="16"/>
      <c r="F732" s="10"/>
      <c r="G732" s="10"/>
      <c r="H732" s="16"/>
      <c r="I732" s="16"/>
      <c r="J732" s="16"/>
      <c r="K732" s="16"/>
      <c r="L732" s="10"/>
      <c r="M732" s="10"/>
      <c r="N732" s="10"/>
      <c r="O732" s="10"/>
      <c r="P732" s="16"/>
      <c r="Q732" s="13">
        <v>9</v>
      </c>
      <c r="R732" s="16" t="s">
        <v>1083</v>
      </c>
      <c r="S732" s="16" t="s">
        <v>2821</v>
      </c>
      <c r="T732" s="10" t="s">
        <v>2277</v>
      </c>
      <c r="U732" s="10" t="s">
        <v>258</v>
      </c>
      <c r="V732" s="16" t="s">
        <v>1545</v>
      </c>
      <c r="W732" s="13"/>
      <c r="X732" s="16"/>
      <c r="Y732" s="13"/>
      <c r="Z732" s="13"/>
      <c r="AA732" s="10"/>
      <c r="AB732" s="10"/>
      <c r="AC732" s="10"/>
      <c r="AD732" s="10"/>
    </row>
    <row r="733" spans="2:30" ht="24" x14ac:dyDescent="0.55000000000000004">
      <c r="B733" s="16"/>
      <c r="C733" s="16"/>
      <c r="D733" s="16"/>
      <c r="E733" s="16"/>
      <c r="F733" s="10"/>
      <c r="G733" s="10"/>
      <c r="H733" s="16"/>
      <c r="I733" s="16"/>
      <c r="J733" s="16"/>
      <c r="K733" s="16"/>
      <c r="L733" s="10"/>
      <c r="M733" s="10"/>
      <c r="N733" s="10"/>
      <c r="O733" s="10"/>
      <c r="P733" s="16"/>
      <c r="Q733" s="13">
        <v>10</v>
      </c>
      <c r="R733" s="16" t="s">
        <v>1087</v>
      </c>
      <c r="S733" s="16" t="s">
        <v>2821</v>
      </c>
      <c r="T733" s="10" t="s">
        <v>2003</v>
      </c>
      <c r="U733" s="10" t="s">
        <v>259</v>
      </c>
      <c r="V733" s="16" t="s">
        <v>1545</v>
      </c>
      <c r="W733" s="13"/>
      <c r="X733" s="16"/>
      <c r="Y733" s="13"/>
      <c r="Z733" s="13"/>
      <c r="AA733" s="10"/>
      <c r="AB733" s="10"/>
      <c r="AC733" s="10"/>
      <c r="AD733" s="10"/>
    </row>
    <row r="734" spans="2:30" ht="24" x14ac:dyDescent="0.55000000000000004">
      <c r="B734" s="16"/>
      <c r="C734" s="16"/>
      <c r="D734" s="16"/>
      <c r="E734" s="16"/>
      <c r="F734" s="10"/>
      <c r="G734" s="10"/>
      <c r="H734" s="16"/>
      <c r="I734" s="16"/>
      <c r="J734" s="16"/>
      <c r="K734" s="16"/>
      <c r="L734" s="10"/>
      <c r="M734" s="10"/>
      <c r="N734" s="10"/>
      <c r="O734" s="10"/>
      <c r="P734" s="16"/>
      <c r="Q734" s="13">
        <v>11</v>
      </c>
      <c r="R734" s="16" t="s">
        <v>1092</v>
      </c>
      <c r="S734" s="16" t="s">
        <v>2821</v>
      </c>
      <c r="T734" s="10" t="s">
        <v>2004</v>
      </c>
      <c r="U734" s="10" t="s">
        <v>260</v>
      </c>
      <c r="V734" s="16" t="s">
        <v>1545</v>
      </c>
      <c r="W734" s="13"/>
      <c r="X734" s="16"/>
      <c r="Y734" s="13"/>
      <c r="Z734" s="13"/>
      <c r="AA734" s="10"/>
      <c r="AB734" s="10"/>
      <c r="AC734" s="10"/>
      <c r="AD734" s="10"/>
    </row>
    <row r="735" spans="2:30" ht="24" x14ac:dyDescent="0.55000000000000004">
      <c r="B735" s="16"/>
      <c r="C735" s="16"/>
      <c r="D735" s="16"/>
      <c r="E735" s="16"/>
      <c r="F735" s="10"/>
      <c r="G735" s="10"/>
      <c r="H735" s="16"/>
      <c r="I735" s="16"/>
      <c r="J735" s="16"/>
      <c r="K735" s="16"/>
      <c r="L735" s="10"/>
      <c r="M735" s="10"/>
      <c r="N735" s="10"/>
      <c r="O735" s="10"/>
      <c r="P735" s="16"/>
      <c r="Q735" s="13">
        <v>12</v>
      </c>
      <c r="R735" s="16" t="s">
        <v>1112</v>
      </c>
      <c r="S735" s="16" t="s">
        <v>2821</v>
      </c>
      <c r="T735" s="10" t="s">
        <v>2769</v>
      </c>
      <c r="U735" s="10" t="s">
        <v>262</v>
      </c>
      <c r="V735" s="16" t="s">
        <v>1545</v>
      </c>
      <c r="W735" s="13"/>
      <c r="X735" s="16"/>
      <c r="Y735" s="13"/>
      <c r="Z735" s="13"/>
      <c r="AA735" s="10"/>
      <c r="AB735" s="10"/>
      <c r="AC735" s="10"/>
      <c r="AD735" s="10"/>
    </row>
    <row r="736" spans="2:30" ht="24" x14ac:dyDescent="0.55000000000000004">
      <c r="B736" s="16"/>
      <c r="C736" s="16"/>
      <c r="D736" s="16"/>
      <c r="E736" s="16"/>
      <c r="F736" s="10"/>
      <c r="G736" s="10"/>
      <c r="H736" s="16"/>
      <c r="I736" s="16"/>
      <c r="J736" s="16"/>
      <c r="K736" s="16"/>
      <c r="L736" s="10"/>
      <c r="M736" s="10"/>
      <c r="N736" s="10"/>
      <c r="O736" s="10"/>
      <c r="P736" s="16"/>
      <c r="Q736" s="13">
        <v>13</v>
      </c>
      <c r="R736" s="16" t="s">
        <v>2869</v>
      </c>
      <c r="S736" s="16" t="s">
        <v>2821</v>
      </c>
      <c r="T736" s="10" t="s">
        <v>2870</v>
      </c>
      <c r="U736" s="10" t="s">
        <v>217</v>
      </c>
      <c r="V736" s="16" t="s">
        <v>1545</v>
      </c>
      <c r="W736" s="13"/>
      <c r="X736" s="16"/>
      <c r="Y736" s="13"/>
      <c r="Z736" s="13"/>
      <c r="AA736" s="10"/>
      <c r="AB736" s="10"/>
      <c r="AC736" s="10"/>
      <c r="AD736" s="10"/>
    </row>
    <row r="737" spans="2:30" ht="24" x14ac:dyDescent="0.55000000000000004">
      <c r="B737" s="16"/>
      <c r="C737" s="16"/>
      <c r="D737" s="16"/>
      <c r="E737" s="16"/>
      <c r="F737" s="10"/>
      <c r="G737" s="10"/>
      <c r="H737" s="16"/>
      <c r="I737" s="16"/>
      <c r="J737" s="16"/>
      <c r="K737" s="16"/>
      <c r="L737" s="10"/>
      <c r="M737" s="10"/>
      <c r="N737" s="10"/>
      <c r="O737" s="10"/>
      <c r="P737" s="16"/>
      <c r="Q737" s="13">
        <v>14</v>
      </c>
      <c r="R737" s="16" t="s">
        <v>2878</v>
      </c>
      <c r="S737" s="16" t="s">
        <v>2821</v>
      </c>
      <c r="T737" s="10" t="s">
        <v>2879</v>
      </c>
      <c r="U737" s="10" t="s">
        <v>2880</v>
      </c>
      <c r="V737" s="16" t="s">
        <v>1545</v>
      </c>
      <c r="W737" s="13"/>
      <c r="X737" s="16"/>
      <c r="Y737" s="13"/>
      <c r="Z737" s="13"/>
      <c r="AA737" s="10"/>
      <c r="AB737" s="10"/>
      <c r="AC737" s="10"/>
      <c r="AD737" s="10"/>
    </row>
    <row r="738" spans="2:30" ht="24" x14ac:dyDescent="0.55000000000000004">
      <c r="B738" s="16"/>
      <c r="C738" s="16"/>
      <c r="D738" s="16"/>
      <c r="E738" s="16"/>
      <c r="F738" s="10"/>
      <c r="G738" s="10"/>
      <c r="H738" s="16"/>
      <c r="I738" s="16"/>
      <c r="J738" s="16"/>
      <c r="K738" s="16"/>
      <c r="L738" s="10"/>
      <c r="M738" s="10"/>
      <c r="N738" s="10"/>
      <c r="O738" s="10"/>
      <c r="P738" s="16"/>
      <c r="Q738" s="13">
        <v>15</v>
      </c>
      <c r="R738" s="16" t="s">
        <v>2881</v>
      </c>
      <c r="S738" s="16" t="s">
        <v>2821</v>
      </c>
      <c r="T738" s="10" t="s">
        <v>2882</v>
      </c>
      <c r="U738" s="10" t="s">
        <v>160</v>
      </c>
      <c r="V738" s="16" t="s">
        <v>1545</v>
      </c>
      <c r="W738" s="13"/>
      <c r="X738" s="16"/>
      <c r="Y738" s="13"/>
      <c r="Z738" s="13"/>
      <c r="AA738" s="10"/>
      <c r="AB738" s="10"/>
      <c r="AC738" s="10"/>
      <c r="AD738" s="10"/>
    </row>
    <row r="739" spans="2:30" ht="24" x14ac:dyDescent="0.55000000000000004">
      <c r="B739" s="16"/>
      <c r="C739" s="16"/>
      <c r="D739" s="16"/>
      <c r="E739" s="16"/>
      <c r="F739" s="10"/>
      <c r="G739" s="10"/>
      <c r="H739" s="16"/>
      <c r="I739" s="16"/>
      <c r="J739" s="16"/>
      <c r="K739" s="16"/>
      <c r="L739" s="10"/>
      <c r="M739" s="10"/>
      <c r="N739" s="10"/>
      <c r="O739" s="10"/>
      <c r="P739" s="16"/>
      <c r="Q739" s="13">
        <v>16</v>
      </c>
      <c r="R739" s="16" t="s">
        <v>2887</v>
      </c>
      <c r="S739" s="16" t="s">
        <v>2821</v>
      </c>
      <c r="T739" s="10" t="s">
        <v>2882</v>
      </c>
      <c r="U739" s="10" t="s">
        <v>2888</v>
      </c>
      <c r="V739" s="16" t="s">
        <v>1545</v>
      </c>
      <c r="W739" s="13"/>
      <c r="X739" s="16"/>
      <c r="Y739" s="13"/>
      <c r="Z739" s="13"/>
      <c r="AA739" s="10"/>
      <c r="AB739" s="10"/>
      <c r="AC739" s="10"/>
      <c r="AD739" s="10"/>
    </row>
    <row r="740" spans="2:30" ht="24" x14ac:dyDescent="0.55000000000000004">
      <c r="B740" s="16"/>
      <c r="C740" s="16"/>
      <c r="D740" s="16"/>
      <c r="E740" s="16"/>
      <c r="F740" s="10"/>
      <c r="G740" s="10"/>
      <c r="H740" s="16"/>
      <c r="I740" s="16"/>
      <c r="J740" s="16"/>
      <c r="K740" s="16"/>
      <c r="L740" s="10"/>
      <c r="M740" s="10"/>
      <c r="N740" s="10"/>
      <c r="O740" s="10"/>
      <c r="P740" s="16"/>
      <c r="Q740" s="13">
        <v>17</v>
      </c>
      <c r="R740" s="16" t="s">
        <v>2890</v>
      </c>
      <c r="S740" s="16" t="s">
        <v>2821</v>
      </c>
      <c r="T740" s="10" t="s">
        <v>2891</v>
      </c>
      <c r="U740" s="10" t="s">
        <v>461</v>
      </c>
      <c r="V740" s="16" t="s">
        <v>1545</v>
      </c>
      <c r="W740" s="13"/>
      <c r="X740" s="16"/>
      <c r="Y740" s="13"/>
      <c r="Z740" s="13"/>
      <c r="AA740" s="10"/>
      <c r="AB740" s="10"/>
      <c r="AC740" s="10"/>
      <c r="AD740" s="10"/>
    </row>
    <row r="741" spans="2:30" ht="24" x14ac:dyDescent="0.55000000000000004">
      <c r="B741" s="16"/>
      <c r="C741" s="16"/>
      <c r="D741" s="16"/>
      <c r="E741" s="16"/>
      <c r="F741" s="10"/>
      <c r="G741" s="10"/>
      <c r="H741" s="16"/>
      <c r="I741" s="16"/>
      <c r="J741" s="16"/>
      <c r="K741" s="16"/>
      <c r="L741" s="10"/>
      <c r="M741" s="10"/>
      <c r="N741" s="10"/>
      <c r="O741" s="10"/>
      <c r="P741" s="16"/>
      <c r="Q741" s="13">
        <v>18</v>
      </c>
      <c r="R741" s="16" t="s">
        <v>2892</v>
      </c>
      <c r="S741" s="16" t="s">
        <v>2821</v>
      </c>
      <c r="T741" s="10" t="s">
        <v>2893</v>
      </c>
      <c r="U741" s="10" t="s">
        <v>209</v>
      </c>
      <c r="V741" s="16" t="s">
        <v>1545</v>
      </c>
      <c r="W741" s="13"/>
      <c r="X741" s="16"/>
      <c r="Y741" s="13"/>
      <c r="Z741" s="13"/>
      <c r="AA741" s="10"/>
      <c r="AB741" s="10"/>
      <c r="AC741" s="10"/>
      <c r="AD741" s="10"/>
    </row>
    <row r="742" spans="2:30" ht="24" x14ac:dyDescent="0.55000000000000004">
      <c r="B742" s="16"/>
      <c r="C742" s="16"/>
      <c r="D742" s="16"/>
      <c r="E742" s="16"/>
      <c r="F742" s="10"/>
      <c r="G742" s="10"/>
      <c r="H742" s="16"/>
      <c r="I742" s="16"/>
      <c r="J742" s="16"/>
      <c r="K742" s="16"/>
      <c r="L742" s="10"/>
      <c r="M742" s="10"/>
      <c r="N742" s="10"/>
      <c r="O742" s="10"/>
      <c r="P742" s="16"/>
      <c r="Q742" s="13">
        <v>19</v>
      </c>
      <c r="R742" s="16" t="s">
        <v>2895</v>
      </c>
      <c r="S742" s="16" t="s">
        <v>2821</v>
      </c>
      <c r="T742" s="10" t="s">
        <v>2896</v>
      </c>
      <c r="U742" s="10" t="s">
        <v>2897</v>
      </c>
      <c r="V742" s="16" t="s">
        <v>1545</v>
      </c>
      <c r="W742" s="13"/>
      <c r="X742" s="16"/>
      <c r="Y742" s="13"/>
      <c r="Z742" s="13"/>
      <c r="AA742" s="10"/>
      <c r="AB742" s="10"/>
      <c r="AC742" s="10"/>
      <c r="AD742" s="10"/>
    </row>
    <row r="743" spans="2:30" ht="24" x14ac:dyDescent="0.55000000000000004">
      <c r="B743" s="16"/>
      <c r="C743" s="16"/>
      <c r="D743" s="16"/>
      <c r="E743" s="16"/>
      <c r="F743" s="10"/>
      <c r="G743" s="10"/>
      <c r="H743" s="16"/>
      <c r="I743" s="16"/>
      <c r="J743" s="16"/>
      <c r="K743" s="16"/>
      <c r="L743" s="10"/>
      <c r="M743" s="10"/>
      <c r="N743" s="10"/>
      <c r="O743" s="10"/>
      <c r="P743" s="16"/>
      <c r="Q743" s="13">
        <v>20</v>
      </c>
      <c r="R743" s="16" t="s">
        <v>2899</v>
      </c>
      <c r="S743" s="16" t="s">
        <v>2821</v>
      </c>
      <c r="T743" s="10" t="s">
        <v>2900</v>
      </c>
      <c r="U743" s="10" t="s">
        <v>2901</v>
      </c>
      <c r="V743" s="16" t="s">
        <v>1545</v>
      </c>
      <c r="W743" s="13"/>
      <c r="X743" s="16"/>
      <c r="Y743" s="13"/>
      <c r="Z743" s="13"/>
      <c r="AA743" s="10"/>
      <c r="AB743" s="10"/>
      <c r="AC743" s="10"/>
      <c r="AD743" s="10"/>
    </row>
    <row r="744" spans="2:30" ht="24" x14ac:dyDescent="0.55000000000000004">
      <c r="B744" s="16"/>
      <c r="C744" s="16"/>
      <c r="D744" s="16"/>
      <c r="E744" s="16"/>
      <c r="F744" s="10"/>
      <c r="G744" s="10"/>
      <c r="H744" s="16"/>
      <c r="I744" s="16"/>
      <c r="J744" s="16"/>
      <c r="K744" s="16"/>
      <c r="L744" s="10"/>
      <c r="M744" s="10"/>
      <c r="N744" s="10"/>
      <c r="O744" s="10"/>
      <c r="P744" s="16"/>
      <c r="Q744" s="13">
        <v>21</v>
      </c>
      <c r="R744" s="16" t="s">
        <v>2904</v>
      </c>
      <c r="S744" s="16" t="s">
        <v>2821</v>
      </c>
      <c r="T744" s="10" t="s">
        <v>2905</v>
      </c>
      <c r="U744" s="10" t="s">
        <v>2417</v>
      </c>
      <c r="V744" s="16" t="s">
        <v>1545</v>
      </c>
      <c r="W744" s="13"/>
      <c r="X744" s="16"/>
      <c r="Y744" s="13"/>
      <c r="Z744" s="13"/>
      <c r="AA744" s="10"/>
      <c r="AB744" s="10"/>
      <c r="AC744" s="10"/>
      <c r="AD744" s="10"/>
    </row>
    <row r="745" spans="2:30" ht="24" x14ac:dyDescent="0.55000000000000004">
      <c r="B745" s="16"/>
      <c r="C745" s="16"/>
      <c r="D745" s="16"/>
      <c r="E745" s="16"/>
      <c r="F745" s="10"/>
      <c r="G745" s="10"/>
      <c r="H745" s="16"/>
      <c r="I745" s="16"/>
      <c r="J745" s="16"/>
      <c r="K745" s="16"/>
      <c r="L745" s="10"/>
      <c r="M745" s="10"/>
      <c r="N745" s="10"/>
      <c r="O745" s="10"/>
      <c r="P745" s="16"/>
      <c r="Q745" s="13">
        <v>22</v>
      </c>
      <c r="R745" s="16" t="s">
        <v>2906</v>
      </c>
      <c r="S745" s="16" t="s">
        <v>2821</v>
      </c>
      <c r="T745" s="10" t="s">
        <v>2907</v>
      </c>
      <c r="U745" s="10" t="s">
        <v>557</v>
      </c>
      <c r="V745" s="16" t="s">
        <v>1545</v>
      </c>
      <c r="W745" s="13"/>
      <c r="X745" s="16"/>
      <c r="Y745" s="13"/>
      <c r="Z745" s="13"/>
      <c r="AA745" s="10"/>
      <c r="AB745" s="10"/>
      <c r="AC745" s="10"/>
      <c r="AD745" s="10"/>
    </row>
    <row r="746" spans="2:30" ht="24" x14ac:dyDescent="0.55000000000000004">
      <c r="B746" s="16"/>
      <c r="C746" s="16"/>
      <c r="D746" s="16"/>
      <c r="E746" s="16"/>
      <c r="F746" s="10"/>
      <c r="G746" s="10"/>
      <c r="H746" s="16"/>
      <c r="I746" s="16"/>
      <c r="J746" s="16"/>
      <c r="K746" s="16"/>
      <c r="L746" s="10"/>
      <c r="M746" s="10"/>
      <c r="N746" s="10"/>
      <c r="O746" s="10"/>
      <c r="P746" s="16"/>
      <c r="Q746" s="13">
        <v>23</v>
      </c>
      <c r="R746" s="16" t="s">
        <v>2911</v>
      </c>
      <c r="S746" s="16" t="s">
        <v>2821</v>
      </c>
      <c r="T746" s="10" t="s">
        <v>2912</v>
      </c>
      <c r="U746" s="10" t="s">
        <v>514</v>
      </c>
      <c r="V746" s="16" t="s">
        <v>1545</v>
      </c>
      <c r="W746" s="13"/>
      <c r="X746" s="16"/>
      <c r="Y746" s="13"/>
      <c r="Z746" s="13"/>
      <c r="AA746" s="10"/>
      <c r="AB746" s="10"/>
      <c r="AC746" s="10"/>
      <c r="AD746" s="10"/>
    </row>
    <row r="747" spans="2:30" ht="24" x14ac:dyDescent="0.55000000000000004">
      <c r="B747" s="16"/>
      <c r="C747" s="16"/>
      <c r="D747" s="16"/>
      <c r="E747" s="16"/>
      <c r="F747" s="10"/>
      <c r="G747" s="10"/>
      <c r="H747" s="16"/>
      <c r="I747" s="16"/>
      <c r="J747" s="16"/>
      <c r="K747" s="16"/>
      <c r="L747" s="10"/>
      <c r="M747" s="10"/>
      <c r="N747" s="10"/>
      <c r="O747" s="10"/>
      <c r="P747" s="16"/>
      <c r="Q747" s="13">
        <v>24</v>
      </c>
      <c r="R747" s="16" t="s">
        <v>2915</v>
      </c>
      <c r="S747" s="16" t="s">
        <v>2821</v>
      </c>
      <c r="T747" s="10" t="s">
        <v>2841</v>
      </c>
      <c r="U747" s="10" t="s">
        <v>2916</v>
      </c>
      <c r="V747" s="16" t="s">
        <v>1545</v>
      </c>
      <c r="W747" s="13"/>
      <c r="X747" s="16"/>
      <c r="Y747" s="13"/>
      <c r="Z747" s="13"/>
      <c r="AA747" s="10"/>
      <c r="AB747" s="10"/>
      <c r="AC747" s="10"/>
      <c r="AD747" s="10"/>
    </row>
    <row r="748" spans="2:30" ht="24" x14ac:dyDescent="0.55000000000000004">
      <c r="B748" s="16"/>
      <c r="C748" s="16"/>
      <c r="D748" s="16"/>
      <c r="E748" s="16"/>
      <c r="F748" s="10"/>
      <c r="G748" s="10"/>
      <c r="H748" s="16"/>
      <c r="I748" s="16"/>
      <c r="J748" s="16"/>
      <c r="K748" s="16"/>
      <c r="L748" s="10"/>
      <c r="M748" s="10"/>
      <c r="N748" s="10"/>
      <c r="O748" s="10"/>
      <c r="P748" s="16"/>
      <c r="Q748" s="13">
        <v>25</v>
      </c>
      <c r="R748" s="16" t="s">
        <v>2920</v>
      </c>
      <c r="S748" s="16" t="s">
        <v>2821</v>
      </c>
      <c r="T748" s="10" t="s">
        <v>2921</v>
      </c>
      <c r="U748" s="10" t="s">
        <v>2785</v>
      </c>
      <c r="V748" s="16" t="s">
        <v>1545</v>
      </c>
      <c r="W748" s="13"/>
      <c r="X748" s="16"/>
      <c r="Y748" s="13"/>
      <c r="Z748" s="13"/>
      <c r="AA748" s="10"/>
      <c r="AB748" s="10"/>
      <c r="AC748" s="10"/>
      <c r="AD748" s="10"/>
    </row>
    <row r="749" spans="2:30" ht="24" x14ac:dyDescent="0.55000000000000004">
      <c r="B749" s="16"/>
      <c r="C749" s="16"/>
      <c r="D749" s="16"/>
      <c r="E749" s="16"/>
      <c r="F749" s="10"/>
      <c r="G749" s="10"/>
      <c r="H749" s="16"/>
      <c r="I749" s="16"/>
      <c r="J749" s="16"/>
      <c r="K749" s="16"/>
      <c r="L749" s="10"/>
      <c r="M749" s="10"/>
      <c r="N749" s="10"/>
      <c r="O749" s="10"/>
      <c r="P749" s="16"/>
      <c r="Q749" s="13">
        <v>26</v>
      </c>
      <c r="R749" s="16" t="s">
        <v>2930</v>
      </c>
      <c r="S749" s="16" t="s">
        <v>2821</v>
      </c>
      <c r="T749" s="10" t="s">
        <v>2931</v>
      </c>
      <c r="U749" s="10" t="s">
        <v>312</v>
      </c>
      <c r="V749" s="16" t="s">
        <v>1545</v>
      </c>
      <c r="W749" s="13"/>
      <c r="X749" s="16"/>
      <c r="Y749" s="13"/>
      <c r="Z749" s="13"/>
      <c r="AA749" s="10"/>
      <c r="AB749" s="10"/>
      <c r="AC749" s="10"/>
      <c r="AD749" s="10"/>
    </row>
    <row r="750" spans="2:30" ht="24" x14ac:dyDescent="0.55000000000000004">
      <c r="B750" s="16"/>
      <c r="C750" s="16"/>
      <c r="D750" s="16"/>
      <c r="E750" s="16"/>
      <c r="F750" s="10"/>
      <c r="G750" s="10"/>
      <c r="H750" s="16"/>
      <c r="I750" s="16"/>
      <c r="J750" s="16"/>
      <c r="K750" s="16"/>
      <c r="L750" s="10"/>
      <c r="M750" s="10"/>
      <c r="N750" s="10"/>
      <c r="O750" s="10"/>
      <c r="P750" s="16"/>
      <c r="Q750" s="13">
        <v>27</v>
      </c>
      <c r="R750" s="16" t="s">
        <v>2933</v>
      </c>
      <c r="S750" s="16" t="s">
        <v>2821</v>
      </c>
      <c r="T750" s="10" t="s">
        <v>2934</v>
      </c>
      <c r="U750" s="10" t="s">
        <v>2935</v>
      </c>
      <c r="V750" s="16" t="s">
        <v>1545</v>
      </c>
      <c r="W750" s="13"/>
      <c r="X750" s="16"/>
      <c r="Y750" s="13"/>
      <c r="Z750" s="13"/>
      <c r="AA750" s="10"/>
      <c r="AB750" s="10"/>
      <c r="AC750" s="10"/>
      <c r="AD750" s="10"/>
    </row>
    <row r="751" spans="2:30" ht="24" x14ac:dyDescent="0.55000000000000004">
      <c r="B751" s="16"/>
      <c r="C751" s="16"/>
      <c r="D751" s="16"/>
      <c r="E751" s="16"/>
      <c r="F751" s="10"/>
      <c r="G751" s="10"/>
      <c r="H751" s="16"/>
      <c r="I751" s="16"/>
      <c r="J751" s="16"/>
      <c r="K751" s="16"/>
      <c r="L751" s="10"/>
      <c r="M751" s="10"/>
      <c r="N751" s="10"/>
      <c r="O751" s="10"/>
      <c r="P751" s="16"/>
      <c r="Q751" s="13">
        <v>28</v>
      </c>
      <c r="R751" s="16" t="s">
        <v>2943</v>
      </c>
      <c r="S751" s="16" t="s">
        <v>2821</v>
      </c>
      <c r="T751" s="10" t="s">
        <v>2944</v>
      </c>
      <c r="U751" s="10" t="s">
        <v>478</v>
      </c>
      <c r="V751" s="16" t="s">
        <v>1545</v>
      </c>
      <c r="W751" s="13"/>
      <c r="X751" s="16"/>
      <c r="Y751" s="13"/>
      <c r="Z751" s="13"/>
      <c r="AA751" s="10"/>
      <c r="AB751" s="10"/>
      <c r="AC751" s="10"/>
      <c r="AD751" s="10"/>
    </row>
    <row r="752" spans="2:30" ht="24" x14ac:dyDescent="0.55000000000000004">
      <c r="B752" s="16"/>
      <c r="C752" s="16"/>
      <c r="D752" s="16"/>
      <c r="E752" s="16"/>
      <c r="F752" s="10"/>
      <c r="G752" s="10"/>
      <c r="H752" s="16"/>
      <c r="I752" s="16"/>
      <c r="J752" s="16"/>
      <c r="K752" s="16"/>
      <c r="L752" s="10"/>
      <c r="M752" s="10"/>
      <c r="N752" s="10"/>
      <c r="O752" s="10"/>
      <c r="P752" s="16"/>
      <c r="Q752" s="13">
        <v>29</v>
      </c>
      <c r="R752" s="16" t="s">
        <v>1136</v>
      </c>
      <c r="S752" s="16" t="s">
        <v>2821</v>
      </c>
      <c r="T752" s="10" t="s">
        <v>497</v>
      </c>
      <c r="U752" s="10" t="s">
        <v>181</v>
      </c>
      <c r="V752" s="16" t="s">
        <v>1545</v>
      </c>
      <c r="W752" s="13"/>
      <c r="X752" s="16"/>
      <c r="Y752" s="13"/>
      <c r="Z752" s="13"/>
      <c r="AA752" s="10"/>
      <c r="AB752" s="10"/>
      <c r="AC752" s="10"/>
      <c r="AD752" s="10"/>
    </row>
    <row r="753" spans="2:30" ht="24" x14ac:dyDescent="0.55000000000000004">
      <c r="B753" s="16"/>
      <c r="C753" s="16"/>
      <c r="D753" s="16"/>
      <c r="E753" s="16"/>
      <c r="F753" s="10"/>
      <c r="G753" s="10"/>
      <c r="H753" s="16"/>
      <c r="I753" s="16"/>
      <c r="J753" s="16"/>
      <c r="K753" s="16"/>
      <c r="L753" s="10"/>
      <c r="M753" s="10"/>
      <c r="N753" s="10"/>
      <c r="O753" s="10"/>
      <c r="P753" s="16"/>
      <c r="Q753" s="13">
        <v>30</v>
      </c>
      <c r="R753" s="16" t="s">
        <v>1157</v>
      </c>
      <c r="S753" s="16" t="s">
        <v>2821</v>
      </c>
      <c r="T753" s="10" t="s">
        <v>1293</v>
      </c>
      <c r="U753" s="10" t="s">
        <v>259</v>
      </c>
      <c r="V753" s="16" t="s">
        <v>1545</v>
      </c>
      <c r="W753" s="13"/>
      <c r="X753" s="16"/>
      <c r="Y753" s="13"/>
      <c r="Z753" s="13"/>
      <c r="AA753" s="10"/>
      <c r="AB753" s="10"/>
      <c r="AC753" s="10"/>
      <c r="AD753" s="10"/>
    </row>
    <row r="754" spans="2:30" ht="24" x14ac:dyDescent="0.55000000000000004">
      <c r="B754" s="16"/>
      <c r="C754" s="16"/>
      <c r="D754" s="16"/>
      <c r="E754" s="16"/>
      <c r="F754" s="10"/>
      <c r="G754" s="10"/>
      <c r="H754" s="16"/>
      <c r="I754" s="16"/>
      <c r="J754" s="16"/>
      <c r="K754" s="16"/>
      <c r="L754" s="10"/>
      <c r="M754" s="10"/>
      <c r="N754" s="10"/>
      <c r="O754" s="10"/>
      <c r="P754" s="16"/>
      <c r="Q754" s="13">
        <v>31</v>
      </c>
      <c r="R754" s="16" t="s">
        <v>1179</v>
      </c>
      <c r="S754" s="16" t="s">
        <v>2821</v>
      </c>
      <c r="T754" s="10" t="s">
        <v>2302</v>
      </c>
      <c r="U754" s="10" t="s">
        <v>255</v>
      </c>
      <c r="V754" s="16" t="s">
        <v>1545</v>
      </c>
      <c r="W754" s="13"/>
      <c r="X754" s="16"/>
      <c r="Y754" s="13"/>
      <c r="Z754" s="13"/>
      <c r="AA754" s="10"/>
      <c r="AB754" s="10"/>
      <c r="AC754" s="10"/>
      <c r="AD754" s="10"/>
    </row>
    <row r="755" spans="2:30" ht="24" x14ac:dyDescent="0.55000000000000004">
      <c r="B755" s="16"/>
      <c r="C755" s="16"/>
      <c r="D755" s="16"/>
      <c r="E755" s="16"/>
      <c r="F755" s="10"/>
      <c r="G755" s="10"/>
      <c r="H755" s="16"/>
      <c r="I755" s="16"/>
      <c r="J755" s="16"/>
      <c r="K755" s="16"/>
      <c r="L755" s="10"/>
      <c r="M755" s="10"/>
      <c r="N755" s="10"/>
      <c r="O755" s="10"/>
      <c r="P755" s="16"/>
      <c r="Q755" s="13">
        <v>32</v>
      </c>
      <c r="R755" s="16" t="s">
        <v>1197</v>
      </c>
      <c r="S755" s="16" t="s">
        <v>2821</v>
      </c>
      <c r="T755" s="10" t="s">
        <v>2958</v>
      </c>
      <c r="U755" s="10" t="s">
        <v>278</v>
      </c>
      <c r="V755" s="16" t="s">
        <v>1545</v>
      </c>
      <c r="W755" s="13"/>
      <c r="X755" s="16"/>
      <c r="Y755" s="13"/>
      <c r="Z755" s="13"/>
      <c r="AA755" s="10"/>
      <c r="AB755" s="10"/>
      <c r="AC755" s="10"/>
      <c r="AD755" s="10"/>
    </row>
    <row r="756" spans="2:30" ht="24" x14ac:dyDescent="0.55000000000000004">
      <c r="B756" s="16"/>
      <c r="C756" s="16"/>
      <c r="D756" s="16"/>
      <c r="E756" s="16"/>
      <c r="F756" s="10"/>
      <c r="G756" s="10"/>
      <c r="H756" s="16"/>
      <c r="I756" s="16"/>
      <c r="J756" s="16"/>
      <c r="K756" s="16"/>
      <c r="L756" s="10"/>
      <c r="M756" s="10"/>
      <c r="N756" s="10"/>
      <c r="O756" s="10"/>
      <c r="P756" s="16"/>
      <c r="Q756" s="13">
        <v>33</v>
      </c>
      <c r="R756" s="16" t="s">
        <v>2962</v>
      </c>
      <c r="S756" s="16" t="s">
        <v>2821</v>
      </c>
      <c r="T756" s="10" t="s">
        <v>2963</v>
      </c>
      <c r="U756" s="10" t="s">
        <v>2964</v>
      </c>
      <c r="V756" s="16" t="s">
        <v>1545</v>
      </c>
      <c r="W756" s="13"/>
      <c r="X756" s="16"/>
      <c r="Y756" s="13"/>
      <c r="Z756" s="13"/>
      <c r="AA756" s="10"/>
      <c r="AB756" s="10"/>
      <c r="AC756" s="10"/>
      <c r="AD756" s="10"/>
    </row>
    <row r="757" spans="2:30" ht="24" x14ac:dyDescent="0.55000000000000004">
      <c r="B757" s="16"/>
      <c r="C757" s="16"/>
      <c r="D757" s="16"/>
      <c r="E757" s="16"/>
      <c r="F757" s="10"/>
      <c r="G757" s="10"/>
      <c r="H757" s="16"/>
      <c r="I757" s="16"/>
      <c r="J757" s="16"/>
      <c r="K757" s="16"/>
      <c r="L757" s="10"/>
      <c r="M757" s="10"/>
      <c r="N757" s="10"/>
      <c r="O757" s="10"/>
      <c r="P757" s="16"/>
      <c r="Q757" s="13">
        <v>34</v>
      </c>
      <c r="R757" s="16" t="s">
        <v>2970</v>
      </c>
      <c r="S757" s="16" t="s">
        <v>2821</v>
      </c>
      <c r="T757" s="10" t="s">
        <v>1504</v>
      </c>
      <c r="U757" s="10" t="s">
        <v>2971</v>
      </c>
      <c r="V757" s="16" t="s">
        <v>1545</v>
      </c>
      <c r="W757" s="13"/>
      <c r="X757" s="16"/>
      <c r="Y757" s="13"/>
      <c r="Z757" s="13"/>
      <c r="AA757" s="10"/>
      <c r="AB757" s="10"/>
      <c r="AC757" s="10"/>
      <c r="AD757" s="10"/>
    </row>
    <row r="758" spans="2:30" ht="24" x14ac:dyDescent="0.55000000000000004">
      <c r="B758" s="16"/>
      <c r="C758" s="16"/>
      <c r="D758" s="16"/>
      <c r="E758" s="16"/>
      <c r="F758" s="10"/>
      <c r="G758" s="10"/>
      <c r="H758" s="16"/>
      <c r="I758" s="16"/>
      <c r="J758" s="16"/>
      <c r="K758" s="16"/>
      <c r="L758" s="10"/>
      <c r="M758" s="10"/>
      <c r="N758" s="10"/>
      <c r="O758" s="10"/>
      <c r="P758" s="16"/>
      <c r="Q758" s="13">
        <v>35</v>
      </c>
      <c r="R758" s="16" t="s">
        <v>2972</v>
      </c>
      <c r="S758" s="16" t="s">
        <v>2821</v>
      </c>
      <c r="T758" s="10" t="s">
        <v>2810</v>
      </c>
      <c r="U758" s="10" t="s">
        <v>2973</v>
      </c>
      <c r="V758" s="16" t="s">
        <v>1545</v>
      </c>
      <c r="W758" s="13"/>
      <c r="X758" s="16"/>
      <c r="Y758" s="13"/>
      <c r="Z758" s="13"/>
      <c r="AA758" s="10"/>
      <c r="AB758" s="10"/>
      <c r="AC758" s="10"/>
      <c r="AD758" s="10"/>
    </row>
    <row r="759" spans="2:30" ht="24" x14ac:dyDescent="0.55000000000000004">
      <c r="B759" s="16"/>
      <c r="C759" s="16"/>
      <c r="D759" s="16"/>
      <c r="E759" s="16"/>
      <c r="F759" s="10"/>
      <c r="G759" s="10"/>
      <c r="H759" s="16"/>
      <c r="I759" s="16"/>
      <c r="J759" s="16"/>
      <c r="K759" s="16"/>
      <c r="L759" s="10"/>
      <c r="M759" s="10"/>
      <c r="N759" s="10"/>
      <c r="O759" s="10"/>
      <c r="P759" s="16"/>
      <c r="Q759" s="13">
        <v>36</v>
      </c>
      <c r="R759" s="16" t="s">
        <v>2974</v>
      </c>
      <c r="S759" s="16" t="s">
        <v>2821</v>
      </c>
      <c r="T759" s="10" t="s">
        <v>2975</v>
      </c>
      <c r="U759" s="10" t="s">
        <v>2184</v>
      </c>
      <c r="V759" s="16" t="s">
        <v>1545</v>
      </c>
      <c r="W759" s="13"/>
      <c r="X759" s="16"/>
      <c r="Y759" s="13"/>
      <c r="Z759" s="13"/>
      <c r="AA759" s="10"/>
      <c r="AB759" s="10"/>
      <c r="AC759" s="10"/>
      <c r="AD759" s="10"/>
    </row>
    <row r="760" spans="2:30" ht="24" x14ac:dyDescent="0.55000000000000004">
      <c r="B760" s="16"/>
      <c r="C760" s="16"/>
      <c r="D760" s="16"/>
      <c r="E760" s="16"/>
      <c r="F760" s="10"/>
      <c r="G760" s="10"/>
      <c r="H760" s="16"/>
      <c r="I760" s="16"/>
      <c r="J760" s="16"/>
      <c r="K760" s="16"/>
      <c r="L760" s="10"/>
      <c r="M760" s="10"/>
      <c r="N760" s="10"/>
      <c r="O760" s="10"/>
      <c r="P760" s="16"/>
      <c r="Q760" s="13">
        <v>1</v>
      </c>
      <c r="R760" s="16" t="s">
        <v>1219</v>
      </c>
      <c r="S760" s="16" t="s">
        <v>590</v>
      </c>
      <c r="T760" s="10" t="s">
        <v>1503</v>
      </c>
      <c r="U760" s="10" t="s">
        <v>288</v>
      </c>
      <c r="V760" s="16" t="s">
        <v>1546</v>
      </c>
      <c r="W760" s="13"/>
      <c r="X760" s="16"/>
      <c r="Y760" s="13"/>
      <c r="Z760" s="13"/>
      <c r="AA760" s="10"/>
      <c r="AB760" s="10"/>
      <c r="AC760" s="10"/>
      <c r="AD760" s="10"/>
    </row>
    <row r="761" spans="2:30" ht="24" x14ac:dyDescent="0.55000000000000004">
      <c r="B761" s="16"/>
      <c r="C761" s="16"/>
      <c r="D761" s="16"/>
      <c r="E761" s="16"/>
      <c r="F761" s="10"/>
      <c r="G761" s="10"/>
      <c r="H761" s="16"/>
      <c r="I761" s="16"/>
      <c r="J761" s="16"/>
      <c r="K761" s="16"/>
      <c r="L761" s="10"/>
      <c r="M761" s="10"/>
      <c r="N761" s="10"/>
      <c r="O761" s="10"/>
      <c r="P761" s="16"/>
      <c r="Q761" s="13">
        <v>2</v>
      </c>
      <c r="R761" s="16" t="s">
        <v>1203</v>
      </c>
      <c r="S761" s="16" t="s">
        <v>590</v>
      </c>
      <c r="T761" s="10" t="s">
        <v>1508</v>
      </c>
      <c r="U761" s="10" t="s">
        <v>303</v>
      </c>
      <c r="V761" s="16" t="s">
        <v>1546</v>
      </c>
      <c r="W761" s="13"/>
      <c r="X761" s="16"/>
      <c r="Y761" s="13"/>
      <c r="Z761" s="13"/>
      <c r="AA761" s="10"/>
      <c r="AB761" s="10"/>
      <c r="AC761" s="10"/>
      <c r="AD761" s="10"/>
    </row>
    <row r="762" spans="2:30" ht="24" x14ac:dyDescent="0.55000000000000004">
      <c r="B762" s="16"/>
      <c r="C762" s="16"/>
      <c r="D762" s="16"/>
      <c r="E762" s="16"/>
      <c r="F762" s="10"/>
      <c r="G762" s="10"/>
      <c r="H762" s="16"/>
      <c r="I762" s="16"/>
      <c r="J762" s="16"/>
      <c r="K762" s="16"/>
      <c r="L762" s="10"/>
      <c r="M762" s="10"/>
      <c r="N762" s="10"/>
      <c r="O762" s="10"/>
      <c r="P762" s="16"/>
      <c r="Q762" s="13">
        <v>3</v>
      </c>
      <c r="R762" s="16" t="s">
        <v>1221</v>
      </c>
      <c r="S762" s="16" t="s">
        <v>590</v>
      </c>
      <c r="T762" s="10" t="s">
        <v>1222</v>
      </c>
      <c r="U762" s="10" t="s">
        <v>307</v>
      </c>
      <c r="V762" s="16" t="s">
        <v>1546</v>
      </c>
      <c r="W762" s="13"/>
      <c r="X762" s="16"/>
      <c r="Y762" s="13"/>
      <c r="Z762" s="13"/>
      <c r="AA762" s="10"/>
      <c r="AB762" s="10"/>
      <c r="AC762" s="10"/>
      <c r="AD762" s="10"/>
    </row>
    <row r="763" spans="2:30" ht="24" x14ac:dyDescent="0.55000000000000004">
      <c r="B763" s="16"/>
      <c r="C763" s="16"/>
      <c r="D763" s="16"/>
      <c r="E763" s="16"/>
      <c r="F763" s="10"/>
      <c r="G763" s="10"/>
      <c r="H763" s="16"/>
      <c r="I763" s="16"/>
      <c r="J763" s="16"/>
      <c r="K763" s="16"/>
      <c r="L763" s="10"/>
      <c r="M763" s="10"/>
      <c r="N763" s="10"/>
      <c r="O763" s="10"/>
      <c r="P763" s="16"/>
      <c r="Q763" s="13">
        <v>4</v>
      </c>
      <c r="R763" s="16" t="s">
        <v>1204</v>
      </c>
      <c r="S763" s="16" t="s">
        <v>590</v>
      </c>
      <c r="T763" s="10" t="s">
        <v>2058</v>
      </c>
      <c r="U763" s="10" t="s">
        <v>326</v>
      </c>
      <c r="V763" s="16" t="s">
        <v>1546</v>
      </c>
      <c r="W763" s="13"/>
      <c r="X763" s="16"/>
      <c r="Y763" s="13"/>
      <c r="Z763" s="13"/>
      <c r="AA763" s="10"/>
      <c r="AB763" s="10"/>
      <c r="AC763" s="10"/>
      <c r="AD763" s="10"/>
    </row>
    <row r="764" spans="2:30" ht="24" x14ac:dyDescent="0.55000000000000004">
      <c r="B764" s="16"/>
      <c r="C764" s="16"/>
      <c r="D764" s="16"/>
      <c r="E764" s="16"/>
      <c r="F764" s="10"/>
      <c r="G764" s="10"/>
      <c r="H764" s="16"/>
      <c r="I764" s="16"/>
      <c r="J764" s="16"/>
      <c r="K764" s="16"/>
      <c r="L764" s="10"/>
      <c r="M764" s="10"/>
      <c r="N764" s="10"/>
      <c r="O764" s="10"/>
      <c r="P764" s="16"/>
      <c r="Q764" s="13">
        <v>5</v>
      </c>
      <c r="R764" s="16" t="s">
        <v>1239</v>
      </c>
      <c r="S764" s="16" t="s">
        <v>590</v>
      </c>
      <c r="T764" s="10" t="s">
        <v>1524</v>
      </c>
      <c r="U764" s="10" t="s">
        <v>332</v>
      </c>
      <c r="V764" s="16" t="s">
        <v>1546</v>
      </c>
      <c r="W764" s="13"/>
      <c r="X764" s="16"/>
      <c r="Y764" s="13"/>
      <c r="Z764" s="13"/>
      <c r="AA764" s="10"/>
      <c r="AB764" s="10"/>
      <c r="AC764" s="10"/>
      <c r="AD764" s="10"/>
    </row>
    <row r="765" spans="2:30" ht="24" x14ac:dyDescent="0.55000000000000004">
      <c r="B765" s="16"/>
      <c r="C765" s="16"/>
      <c r="D765" s="16"/>
      <c r="E765" s="16"/>
      <c r="F765" s="10"/>
      <c r="G765" s="10"/>
      <c r="H765" s="16"/>
      <c r="I765" s="16"/>
      <c r="J765" s="16"/>
      <c r="K765" s="16"/>
      <c r="L765" s="10"/>
      <c r="M765" s="10"/>
      <c r="N765" s="10"/>
      <c r="O765" s="10"/>
      <c r="P765" s="16"/>
      <c r="Q765" s="13">
        <v>6</v>
      </c>
      <c r="R765" s="16" t="s">
        <v>1227</v>
      </c>
      <c r="S765" s="16" t="s">
        <v>590</v>
      </c>
      <c r="T765" s="10" t="s">
        <v>520</v>
      </c>
      <c r="U765" s="10" t="s">
        <v>208</v>
      </c>
      <c r="V765" s="16" t="s">
        <v>1546</v>
      </c>
      <c r="W765" s="13"/>
      <c r="X765" s="16"/>
      <c r="Y765" s="13"/>
      <c r="Z765" s="13"/>
      <c r="AA765" s="10"/>
      <c r="AB765" s="10"/>
      <c r="AC765" s="10"/>
      <c r="AD765" s="10"/>
    </row>
    <row r="766" spans="2:30" ht="24" x14ac:dyDescent="0.55000000000000004">
      <c r="B766" s="16"/>
      <c r="C766" s="16"/>
      <c r="D766" s="16"/>
      <c r="E766" s="16"/>
      <c r="F766" s="10"/>
      <c r="G766" s="10"/>
      <c r="H766" s="16"/>
      <c r="I766" s="16"/>
      <c r="J766" s="16"/>
      <c r="K766" s="16"/>
      <c r="L766" s="10"/>
      <c r="M766" s="10"/>
      <c r="N766" s="10"/>
      <c r="O766" s="10"/>
      <c r="P766" s="16"/>
      <c r="Q766" s="13">
        <v>7</v>
      </c>
      <c r="R766" s="16" t="s">
        <v>1253</v>
      </c>
      <c r="S766" s="16" t="s">
        <v>590</v>
      </c>
      <c r="T766" s="10" t="s">
        <v>1505</v>
      </c>
      <c r="U766" s="10" t="s">
        <v>298</v>
      </c>
      <c r="V766" s="16" t="s">
        <v>1546</v>
      </c>
      <c r="W766" s="13"/>
      <c r="X766" s="16"/>
      <c r="Y766" s="13"/>
      <c r="Z766" s="13"/>
      <c r="AA766" s="10"/>
      <c r="AB766" s="10"/>
      <c r="AC766" s="10"/>
      <c r="AD766" s="10"/>
    </row>
    <row r="767" spans="2:30" ht="24" x14ac:dyDescent="0.55000000000000004">
      <c r="B767" s="16"/>
      <c r="C767" s="16"/>
      <c r="D767" s="16"/>
      <c r="E767" s="16"/>
      <c r="F767" s="10"/>
      <c r="G767" s="10"/>
      <c r="H767" s="16"/>
      <c r="I767" s="16"/>
      <c r="J767" s="16"/>
      <c r="K767" s="16"/>
      <c r="L767" s="10"/>
      <c r="M767" s="10"/>
      <c r="N767" s="10"/>
      <c r="O767" s="10"/>
      <c r="P767" s="16"/>
      <c r="Q767" s="13">
        <v>8</v>
      </c>
      <c r="R767" s="16" t="s">
        <v>1278</v>
      </c>
      <c r="S767" s="16" t="s">
        <v>590</v>
      </c>
      <c r="T767" s="10" t="s">
        <v>451</v>
      </c>
      <c r="U767" s="10" t="s">
        <v>253</v>
      </c>
      <c r="V767" s="16" t="s">
        <v>1546</v>
      </c>
      <c r="W767" s="13"/>
      <c r="X767" s="16"/>
      <c r="Y767" s="13"/>
      <c r="Z767" s="13"/>
      <c r="AA767" s="10"/>
      <c r="AB767" s="10"/>
      <c r="AC767" s="10"/>
      <c r="AD767" s="10"/>
    </row>
    <row r="768" spans="2:30" ht="24" x14ac:dyDescent="0.55000000000000004">
      <c r="B768" s="16"/>
      <c r="C768" s="16"/>
      <c r="D768" s="16"/>
      <c r="E768" s="16"/>
      <c r="F768" s="10"/>
      <c r="G768" s="10"/>
      <c r="H768" s="16"/>
      <c r="I768" s="16"/>
      <c r="J768" s="16"/>
      <c r="K768" s="16"/>
      <c r="L768" s="10"/>
      <c r="M768" s="10"/>
      <c r="N768" s="10"/>
      <c r="O768" s="10"/>
      <c r="P768" s="16"/>
      <c r="Q768" s="13">
        <v>9</v>
      </c>
      <c r="R768" s="16" t="s">
        <v>1297</v>
      </c>
      <c r="S768" s="16" t="s">
        <v>590</v>
      </c>
      <c r="T768" s="10" t="s">
        <v>1507</v>
      </c>
      <c r="U768" s="10" t="s">
        <v>301</v>
      </c>
      <c r="V768" s="16" t="s">
        <v>1546</v>
      </c>
      <c r="W768" s="13"/>
      <c r="X768" s="16"/>
      <c r="Y768" s="13"/>
      <c r="Z768" s="13"/>
      <c r="AA768" s="10"/>
      <c r="AB768" s="10"/>
      <c r="AC768" s="10"/>
      <c r="AD768" s="10"/>
    </row>
    <row r="769" spans="2:30" ht="24" x14ac:dyDescent="0.55000000000000004">
      <c r="B769" s="16"/>
      <c r="C769" s="16"/>
      <c r="D769" s="16"/>
      <c r="E769" s="16"/>
      <c r="F769" s="10"/>
      <c r="G769" s="10"/>
      <c r="H769" s="16"/>
      <c r="I769" s="16"/>
      <c r="J769" s="16"/>
      <c r="K769" s="16"/>
      <c r="L769" s="10"/>
      <c r="M769" s="10"/>
      <c r="N769" s="10"/>
      <c r="O769" s="10"/>
      <c r="P769" s="16"/>
      <c r="Q769" s="13">
        <v>10</v>
      </c>
      <c r="R769" s="16" t="s">
        <v>1246</v>
      </c>
      <c r="S769" s="16" t="s">
        <v>590</v>
      </c>
      <c r="T769" s="10" t="s">
        <v>1247</v>
      </c>
      <c r="U769" s="10" t="s">
        <v>248</v>
      </c>
      <c r="V769" s="16" t="s">
        <v>1546</v>
      </c>
      <c r="W769" s="13"/>
      <c r="X769" s="16"/>
      <c r="Y769" s="13"/>
      <c r="Z769" s="13"/>
      <c r="AA769" s="10"/>
      <c r="AB769" s="10"/>
      <c r="AC769" s="10"/>
      <c r="AD769" s="10"/>
    </row>
    <row r="770" spans="2:30" ht="24" x14ac:dyDescent="0.55000000000000004">
      <c r="B770" s="16"/>
      <c r="C770" s="16"/>
      <c r="D770" s="16"/>
      <c r="E770" s="16"/>
      <c r="F770" s="10"/>
      <c r="G770" s="10"/>
      <c r="H770" s="16"/>
      <c r="I770" s="16"/>
      <c r="J770" s="16"/>
      <c r="K770" s="16"/>
      <c r="L770" s="10"/>
      <c r="M770" s="10"/>
      <c r="N770" s="10"/>
      <c r="O770" s="10"/>
      <c r="P770" s="16"/>
      <c r="Q770" s="13">
        <v>11</v>
      </c>
      <c r="R770" s="16" t="s">
        <v>1250</v>
      </c>
      <c r="S770" s="16" t="s">
        <v>590</v>
      </c>
      <c r="T770" s="10" t="s">
        <v>2074</v>
      </c>
      <c r="U770" s="10" t="s">
        <v>310</v>
      </c>
      <c r="V770" s="16" t="s">
        <v>1546</v>
      </c>
      <c r="W770" s="13"/>
      <c r="X770" s="16"/>
      <c r="Y770" s="13"/>
      <c r="Z770" s="13"/>
      <c r="AA770" s="10"/>
      <c r="AB770" s="10"/>
      <c r="AC770" s="10"/>
      <c r="AD770" s="10"/>
    </row>
    <row r="771" spans="2:30" ht="24" x14ac:dyDescent="0.55000000000000004">
      <c r="B771" s="16"/>
      <c r="C771" s="16"/>
      <c r="D771" s="16"/>
      <c r="E771" s="16"/>
      <c r="F771" s="10"/>
      <c r="G771" s="10"/>
      <c r="H771" s="16"/>
      <c r="I771" s="16"/>
      <c r="J771" s="16"/>
      <c r="K771" s="16"/>
      <c r="L771" s="10"/>
      <c r="M771" s="10"/>
      <c r="N771" s="10"/>
      <c r="O771" s="10"/>
      <c r="P771" s="16"/>
      <c r="Q771" s="13">
        <v>12</v>
      </c>
      <c r="R771" s="16" t="s">
        <v>1260</v>
      </c>
      <c r="S771" s="16" t="s">
        <v>590</v>
      </c>
      <c r="T771" s="10" t="s">
        <v>1511</v>
      </c>
      <c r="U771" s="10" t="s">
        <v>149</v>
      </c>
      <c r="V771" s="16" t="s">
        <v>1546</v>
      </c>
      <c r="W771" s="13"/>
      <c r="X771" s="16"/>
      <c r="Y771" s="13"/>
      <c r="Z771" s="13"/>
      <c r="AA771" s="10"/>
      <c r="AB771" s="10"/>
      <c r="AC771" s="10"/>
      <c r="AD771" s="10"/>
    </row>
    <row r="772" spans="2:30" ht="24" x14ac:dyDescent="0.55000000000000004">
      <c r="B772" s="16"/>
      <c r="C772" s="16"/>
      <c r="D772" s="16"/>
      <c r="E772" s="16"/>
      <c r="F772" s="10"/>
      <c r="G772" s="10"/>
      <c r="H772" s="16"/>
      <c r="I772" s="16"/>
      <c r="J772" s="16"/>
      <c r="K772" s="16"/>
      <c r="L772" s="10"/>
      <c r="M772" s="10"/>
      <c r="N772" s="10"/>
      <c r="O772" s="10"/>
      <c r="P772" s="16"/>
      <c r="Q772" s="13">
        <v>13</v>
      </c>
      <c r="R772" s="16" t="s">
        <v>1263</v>
      </c>
      <c r="S772" s="16" t="s">
        <v>590</v>
      </c>
      <c r="T772" s="10" t="s">
        <v>1264</v>
      </c>
      <c r="U772" s="10" t="s">
        <v>291</v>
      </c>
      <c r="V772" s="16" t="s">
        <v>1546</v>
      </c>
      <c r="W772" s="13"/>
      <c r="X772" s="16"/>
      <c r="Y772" s="13"/>
      <c r="Z772" s="13"/>
      <c r="AA772" s="10"/>
      <c r="AB772" s="10"/>
      <c r="AC772" s="10"/>
      <c r="AD772" s="10"/>
    </row>
    <row r="773" spans="2:30" ht="24" x14ac:dyDescent="0.55000000000000004">
      <c r="B773" s="16"/>
      <c r="C773" s="16"/>
      <c r="D773" s="16"/>
      <c r="E773" s="16"/>
      <c r="F773" s="10"/>
      <c r="G773" s="10"/>
      <c r="H773" s="16"/>
      <c r="I773" s="16"/>
      <c r="J773" s="16"/>
      <c r="K773" s="16"/>
      <c r="L773" s="10"/>
      <c r="M773" s="10"/>
      <c r="N773" s="10"/>
      <c r="O773" s="10"/>
      <c r="P773" s="16"/>
      <c r="Q773" s="13">
        <v>14</v>
      </c>
      <c r="R773" s="16" t="s">
        <v>1281</v>
      </c>
      <c r="S773" s="16" t="s">
        <v>590</v>
      </c>
      <c r="T773" s="10" t="s">
        <v>1512</v>
      </c>
      <c r="U773" s="10" t="s">
        <v>201</v>
      </c>
      <c r="V773" s="16" t="s">
        <v>1546</v>
      </c>
      <c r="W773" s="13"/>
      <c r="X773" s="16"/>
      <c r="Y773" s="13"/>
      <c r="Z773" s="13"/>
      <c r="AA773" s="10"/>
      <c r="AB773" s="10"/>
      <c r="AC773" s="10"/>
      <c r="AD773" s="10"/>
    </row>
    <row r="774" spans="2:30" ht="24" x14ac:dyDescent="0.55000000000000004">
      <c r="B774" s="16"/>
      <c r="C774" s="16"/>
      <c r="D774" s="16"/>
      <c r="E774" s="16"/>
      <c r="F774" s="10"/>
      <c r="G774" s="10"/>
      <c r="H774" s="16"/>
      <c r="I774" s="16"/>
      <c r="J774" s="16"/>
      <c r="K774" s="16"/>
      <c r="L774" s="10"/>
      <c r="M774" s="10"/>
      <c r="N774" s="10"/>
      <c r="O774" s="10"/>
      <c r="P774" s="16"/>
      <c r="Q774" s="13">
        <v>15</v>
      </c>
      <c r="R774" s="16" t="s">
        <v>1242</v>
      </c>
      <c r="S774" s="16" t="s">
        <v>590</v>
      </c>
      <c r="T774" s="10" t="s">
        <v>1243</v>
      </c>
      <c r="U774" s="10" t="s">
        <v>319</v>
      </c>
      <c r="V774" s="16" t="s">
        <v>1546</v>
      </c>
      <c r="W774" s="13"/>
      <c r="X774" s="16"/>
      <c r="Y774" s="13"/>
      <c r="Z774" s="13"/>
      <c r="AA774" s="10"/>
      <c r="AB774" s="10"/>
      <c r="AC774" s="10"/>
      <c r="AD774" s="10"/>
    </row>
    <row r="775" spans="2:30" ht="24" x14ac:dyDescent="0.55000000000000004">
      <c r="B775" s="16"/>
      <c r="C775" s="16"/>
      <c r="D775" s="16"/>
      <c r="E775" s="16"/>
      <c r="F775" s="10"/>
      <c r="G775" s="10"/>
      <c r="H775" s="16"/>
      <c r="I775" s="16"/>
      <c r="J775" s="16"/>
      <c r="K775" s="16"/>
      <c r="L775" s="10"/>
      <c r="M775" s="10"/>
      <c r="N775" s="10"/>
      <c r="O775" s="10"/>
      <c r="P775" s="16"/>
      <c r="Q775" s="13">
        <v>16</v>
      </c>
      <c r="R775" s="16" t="s">
        <v>1271</v>
      </c>
      <c r="S775" s="16" t="s">
        <v>590</v>
      </c>
      <c r="T775" s="10" t="s">
        <v>2098</v>
      </c>
      <c r="U775" s="10" t="s">
        <v>225</v>
      </c>
      <c r="V775" s="16" t="s">
        <v>1546</v>
      </c>
      <c r="W775" s="13"/>
      <c r="X775" s="16"/>
      <c r="Y775" s="13"/>
      <c r="Z775" s="13"/>
      <c r="AA775" s="10"/>
      <c r="AB775" s="10"/>
      <c r="AC775" s="10"/>
      <c r="AD775" s="10"/>
    </row>
    <row r="776" spans="2:30" ht="24" x14ac:dyDescent="0.55000000000000004">
      <c r="B776" s="16"/>
      <c r="C776" s="16"/>
      <c r="D776" s="16"/>
      <c r="E776" s="16"/>
      <c r="F776" s="10"/>
      <c r="G776" s="10"/>
      <c r="H776" s="16"/>
      <c r="I776" s="16"/>
      <c r="J776" s="16"/>
      <c r="K776" s="16"/>
      <c r="L776" s="10"/>
      <c r="M776" s="10"/>
      <c r="N776" s="10"/>
      <c r="O776" s="10"/>
      <c r="P776" s="16"/>
      <c r="Q776" s="13">
        <v>17</v>
      </c>
      <c r="R776" s="16" t="s">
        <v>1285</v>
      </c>
      <c r="S776" s="16" t="s">
        <v>590</v>
      </c>
      <c r="T776" s="10" t="s">
        <v>1286</v>
      </c>
      <c r="U776" s="10" t="s">
        <v>324</v>
      </c>
      <c r="V776" s="16" t="s">
        <v>1546</v>
      </c>
      <c r="W776" s="13"/>
      <c r="X776" s="16"/>
      <c r="Y776" s="13"/>
      <c r="Z776" s="13"/>
      <c r="AA776" s="10"/>
      <c r="AB776" s="10"/>
      <c r="AC776" s="10"/>
      <c r="AD776" s="10"/>
    </row>
    <row r="777" spans="2:30" ht="24" x14ac:dyDescent="0.55000000000000004">
      <c r="B777" s="16"/>
      <c r="C777" s="16"/>
      <c r="D777" s="16"/>
      <c r="E777" s="16"/>
      <c r="F777" s="10"/>
      <c r="G777" s="10"/>
      <c r="H777" s="16"/>
      <c r="I777" s="16"/>
      <c r="J777" s="16"/>
      <c r="K777" s="16"/>
      <c r="L777" s="10"/>
      <c r="M777" s="10"/>
      <c r="N777" s="10"/>
      <c r="O777" s="10"/>
      <c r="P777" s="16"/>
      <c r="Q777" s="13">
        <v>18</v>
      </c>
      <c r="R777" s="16" t="s">
        <v>1251</v>
      </c>
      <c r="S777" s="16" t="s">
        <v>590</v>
      </c>
      <c r="T777" s="10" t="s">
        <v>566</v>
      </c>
      <c r="U777" s="10" t="s">
        <v>333</v>
      </c>
      <c r="V777" s="16" t="s">
        <v>1546</v>
      </c>
      <c r="W777" s="13"/>
      <c r="X777" s="16"/>
      <c r="Y777" s="13"/>
      <c r="Z777" s="13"/>
      <c r="AA777" s="10"/>
      <c r="AB777" s="10"/>
      <c r="AC777" s="10"/>
      <c r="AD777" s="10"/>
    </row>
    <row r="778" spans="2:30" ht="24" x14ac:dyDescent="0.55000000000000004">
      <c r="B778" s="16"/>
      <c r="C778" s="16"/>
      <c r="D778" s="16"/>
      <c r="E778" s="16"/>
      <c r="F778" s="10"/>
      <c r="G778" s="10"/>
      <c r="H778" s="16"/>
      <c r="I778" s="16"/>
      <c r="J778" s="16"/>
      <c r="K778" s="16"/>
      <c r="L778" s="10"/>
      <c r="M778" s="10"/>
      <c r="N778" s="10"/>
      <c r="O778" s="10"/>
      <c r="P778" s="16"/>
      <c r="Q778" s="13">
        <v>19</v>
      </c>
      <c r="R778" s="16" t="s">
        <v>1256</v>
      </c>
      <c r="S778" s="16" t="s">
        <v>590</v>
      </c>
      <c r="T778" s="10" t="s">
        <v>1525</v>
      </c>
      <c r="U778" s="10" t="s">
        <v>334</v>
      </c>
      <c r="V778" s="16" t="s">
        <v>1546</v>
      </c>
      <c r="W778" s="13"/>
      <c r="X778" s="16"/>
      <c r="Y778" s="13"/>
      <c r="Z778" s="13"/>
      <c r="AA778" s="10"/>
      <c r="AB778" s="10"/>
      <c r="AC778" s="10"/>
      <c r="AD778" s="10"/>
    </row>
    <row r="779" spans="2:30" ht="24" x14ac:dyDescent="0.55000000000000004">
      <c r="B779" s="16"/>
      <c r="C779" s="16"/>
      <c r="D779" s="16"/>
      <c r="E779" s="16"/>
      <c r="F779" s="10"/>
      <c r="G779" s="10"/>
      <c r="H779" s="16"/>
      <c r="I779" s="16"/>
      <c r="J779" s="16"/>
      <c r="K779" s="16"/>
      <c r="L779" s="10"/>
      <c r="M779" s="10"/>
      <c r="N779" s="10"/>
      <c r="O779" s="10"/>
      <c r="P779" s="16"/>
      <c r="Q779" s="13">
        <v>20</v>
      </c>
      <c r="R779" s="16" t="s">
        <v>1272</v>
      </c>
      <c r="S779" s="16" t="s">
        <v>590</v>
      </c>
      <c r="T779" s="10" t="s">
        <v>1273</v>
      </c>
      <c r="U779" s="10" t="s">
        <v>336</v>
      </c>
      <c r="V779" s="16" t="s">
        <v>1546</v>
      </c>
      <c r="W779" s="13"/>
      <c r="X779" s="16"/>
      <c r="Y779" s="13"/>
      <c r="Z779" s="13"/>
      <c r="AA779" s="10"/>
      <c r="AB779" s="10"/>
      <c r="AC779" s="10"/>
      <c r="AD779" s="10"/>
    </row>
    <row r="780" spans="2:30" ht="24" x14ac:dyDescent="0.55000000000000004">
      <c r="B780" s="16"/>
      <c r="C780" s="16"/>
      <c r="D780" s="16"/>
      <c r="E780" s="16"/>
      <c r="F780" s="10"/>
      <c r="G780" s="10"/>
      <c r="H780" s="16"/>
      <c r="I780" s="16"/>
      <c r="J780" s="16"/>
      <c r="K780" s="16"/>
      <c r="L780" s="10"/>
      <c r="M780" s="10"/>
      <c r="N780" s="10"/>
      <c r="O780" s="10"/>
      <c r="P780" s="16"/>
      <c r="Q780" s="13">
        <v>21</v>
      </c>
      <c r="R780" s="16" t="s">
        <v>1279</v>
      </c>
      <c r="S780" s="16" t="s">
        <v>590</v>
      </c>
      <c r="T780" s="10" t="s">
        <v>544</v>
      </c>
      <c r="U780" s="10" t="s">
        <v>337</v>
      </c>
      <c r="V780" s="16" t="s">
        <v>1546</v>
      </c>
      <c r="W780" s="13"/>
      <c r="X780" s="16"/>
      <c r="Y780" s="13"/>
      <c r="Z780" s="13"/>
      <c r="AA780" s="10"/>
      <c r="AB780" s="10"/>
      <c r="AC780" s="10"/>
      <c r="AD780" s="10"/>
    </row>
    <row r="781" spans="2:30" ht="24" x14ac:dyDescent="0.55000000000000004">
      <c r="B781" s="16"/>
      <c r="C781" s="16"/>
      <c r="D781" s="16"/>
      <c r="E781" s="16"/>
      <c r="F781" s="10"/>
      <c r="G781" s="10"/>
      <c r="H781" s="16"/>
      <c r="I781" s="16"/>
      <c r="J781" s="16"/>
      <c r="K781" s="16"/>
      <c r="L781" s="10"/>
      <c r="M781" s="10"/>
      <c r="N781" s="10"/>
      <c r="O781" s="10"/>
      <c r="P781" s="16"/>
      <c r="Q781" s="13">
        <v>22</v>
      </c>
      <c r="R781" s="16" t="s">
        <v>1289</v>
      </c>
      <c r="S781" s="16" t="s">
        <v>590</v>
      </c>
      <c r="T781" s="10" t="s">
        <v>1527</v>
      </c>
      <c r="U781" s="10" t="s">
        <v>257</v>
      </c>
      <c r="V781" s="16" t="s">
        <v>1546</v>
      </c>
      <c r="W781" s="13"/>
      <c r="X781" s="16"/>
      <c r="Y781" s="13"/>
      <c r="Z781" s="13"/>
      <c r="AA781" s="10"/>
      <c r="AB781" s="10"/>
      <c r="AC781" s="10"/>
      <c r="AD781" s="10"/>
    </row>
    <row r="782" spans="2:30" ht="24" x14ac:dyDescent="0.55000000000000004">
      <c r="B782" s="16"/>
      <c r="C782" s="16"/>
      <c r="D782" s="16"/>
      <c r="E782" s="16"/>
      <c r="F782" s="10"/>
      <c r="G782" s="10"/>
      <c r="H782" s="16"/>
      <c r="I782" s="16"/>
      <c r="J782" s="16"/>
      <c r="K782" s="16"/>
      <c r="L782" s="10"/>
      <c r="M782" s="10"/>
      <c r="N782" s="10"/>
      <c r="O782" s="10"/>
      <c r="P782" s="16"/>
      <c r="Q782" s="13">
        <v>23</v>
      </c>
      <c r="R782" s="16" t="s">
        <v>1301</v>
      </c>
      <c r="S782" s="16" t="s">
        <v>590</v>
      </c>
      <c r="T782" s="10" t="s">
        <v>1532</v>
      </c>
      <c r="U782" s="10" t="s">
        <v>361</v>
      </c>
      <c r="V782" s="16" t="s">
        <v>1546</v>
      </c>
      <c r="W782" s="13"/>
      <c r="X782" s="16"/>
      <c r="Y782" s="13"/>
      <c r="Z782" s="13"/>
      <c r="AA782" s="10"/>
      <c r="AB782" s="10"/>
      <c r="AC782" s="10"/>
      <c r="AD782" s="10"/>
    </row>
    <row r="783" spans="2:30" ht="24" x14ac:dyDescent="0.55000000000000004">
      <c r="B783" s="16"/>
      <c r="C783" s="16"/>
      <c r="D783" s="16"/>
      <c r="E783" s="16"/>
      <c r="F783" s="10"/>
      <c r="G783" s="10"/>
      <c r="H783" s="16"/>
      <c r="I783" s="16"/>
      <c r="J783" s="16"/>
      <c r="K783" s="16"/>
      <c r="L783" s="10"/>
      <c r="M783" s="10"/>
      <c r="N783" s="10"/>
      <c r="O783" s="10"/>
      <c r="P783" s="16"/>
      <c r="Q783" s="13">
        <v>24</v>
      </c>
      <c r="R783" s="16" t="s">
        <v>1295</v>
      </c>
      <c r="S783" s="16" t="s">
        <v>590</v>
      </c>
      <c r="T783" s="10" t="s">
        <v>1485</v>
      </c>
      <c r="U783" s="10" t="s">
        <v>340</v>
      </c>
      <c r="V783" s="16" t="s">
        <v>1546</v>
      </c>
      <c r="W783" s="13"/>
      <c r="X783" s="16"/>
      <c r="Y783" s="13"/>
      <c r="Z783" s="13"/>
      <c r="AA783" s="10"/>
      <c r="AB783" s="10"/>
      <c r="AC783" s="10"/>
      <c r="AD783" s="10"/>
    </row>
    <row r="784" spans="2:30" ht="24" x14ac:dyDescent="0.55000000000000004">
      <c r="B784" s="16"/>
      <c r="C784" s="16"/>
      <c r="D784" s="16"/>
      <c r="E784" s="16"/>
      <c r="F784" s="10"/>
      <c r="G784" s="10"/>
      <c r="H784" s="16"/>
      <c r="I784" s="16"/>
      <c r="J784" s="16"/>
      <c r="K784" s="16"/>
      <c r="L784" s="10"/>
      <c r="M784" s="10"/>
      <c r="N784" s="10"/>
      <c r="O784" s="10"/>
      <c r="P784" s="16"/>
      <c r="Q784" s="13">
        <v>25</v>
      </c>
      <c r="R784" s="16" t="s">
        <v>1294</v>
      </c>
      <c r="S784" s="16" t="s">
        <v>590</v>
      </c>
      <c r="T784" s="10" t="s">
        <v>567</v>
      </c>
      <c r="U784" s="10" t="s">
        <v>314</v>
      </c>
      <c r="V784" s="16" t="s">
        <v>1546</v>
      </c>
      <c r="W784" s="13"/>
      <c r="X784" s="16"/>
      <c r="Y784" s="13"/>
      <c r="Z784" s="13"/>
      <c r="AA784" s="10"/>
      <c r="AB784" s="10"/>
      <c r="AC784" s="10"/>
      <c r="AD784" s="10"/>
    </row>
    <row r="785" spans="2:30" ht="24" x14ac:dyDescent="0.55000000000000004">
      <c r="B785" s="16"/>
      <c r="C785" s="16"/>
      <c r="D785" s="16"/>
      <c r="E785" s="16"/>
      <c r="F785" s="10"/>
      <c r="G785" s="10"/>
      <c r="H785" s="16"/>
      <c r="I785" s="16"/>
      <c r="J785" s="16"/>
      <c r="K785" s="16"/>
      <c r="L785" s="10"/>
      <c r="M785" s="10"/>
      <c r="N785" s="10"/>
      <c r="O785" s="10"/>
      <c r="P785" s="16"/>
      <c r="Q785" s="13">
        <v>26</v>
      </c>
      <c r="R785" s="16" t="s">
        <v>1292</v>
      </c>
      <c r="S785" s="16" t="s">
        <v>590</v>
      </c>
      <c r="T785" s="10" t="s">
        <v>1293</v>
      </c>
      <c r="U785" s="10" t="s">
        <v>325</v>
      </c>
      <c r="V785" s="16" t="s">
        <v>1546</v>
      </c>
      <c r="W785" s="13"/>
      <c r="X785" s="16"/>
      <c r="Y785" s="13"/>
      <c r="Z785" s="13"/>
      <c r="AA785" s="10"/>
      <c r="AB785" s="10"/>
      <c r="AC785" s="10"/>
      <c r="AD785" s="10"/>
    </row>
    <row r="786" spans="2:30" ht="24" x14ac:dyDescent="0.55000000000000004">
      <c r="B786" s="16"/>
      <c r="C786" s="16"/>
      <c r="D786" s="16"/>
      <c r="E786" s="16"/>
      <c r="F786" s="10"/>
      <c r="G786" s="10"/>
      <c r="H786" s="16"/>
      <c r="I786" s="16"/>
      <c r="J786" s="16"/>
      <c r="K786" s="16"/>
      <c r="L786" s="10"/>
      <c r="M786" s="10"/>
      <c r="N786" s="10"/>
      <c r="O786" s="10"/>
      <c r="P786" s="16"/>
      <c r="Q786" s="13">
        <v>27</v>
      </c>
      <c r="R786" s="16" t="s">
        <v>2173</v>
      </c>
      <c r="S786" s="16" t="s">
        <v>590</v>
      </c>
      <c r="T786" s="10" t="s">
        <v>2174</v>
      </c>
      <c r="U786" s="10" t="s">
        <v>2175</v>
      </c>
      <c r="V786" s="16" t="s">
        <v>1546</v>
      </c>
      <c r="W786" s="13"/>
      <c r="X786" s="16"/>
      <c r="Y786" s="13"/>
      <c r="Z786" s="13"/>
      <c r="AA786" s="10"/>
      <c r="AB786" s="10"/>
      <c r="AC786" s="10"/>
      <c r="AD786" s="10"/>
    </row>
    <row r="787" spans="2:30" ht="24" x14ac:dyDescent="0.55000000000000004">
      <c r="B787" s="16"/>
      <c r="C787" s="16"/>
      <c r="D787" s="16"/>
      <c r="E787" s="16"/>
      <c r="F787" s="10"/>
      <c r="G787" s="10"/>
      <c r="H787" s="16"/>
      <c r="I787" s="16"/>
      <c r="J787" s="16"/>
      <c r="K787" s="16"/>
      <c r="L787" s="10"/>
      <c r="M787" s="10"/>
      <c r="N787" s="10"/>
      <c r="O787" s="10"/>
      <c r="P787" s="16"/>
      <c r="Q787" s="13">
        <v>28</v>
      </c>
      <c r="R787" s="16" t="s">
        <v>2180</v>
      </c>
      <c r="S787" s="16" t="s">
        <v>590</v>
      </c>
      <c r="T787" s="10" t="s">
        <v>560</v>
      </c>
      <c r="U787" s="10" t="s">
        <v>515</v>
      </c>
      <c r="V787" s="16" t="s">
        <v>1546</v>
      </c>
      <c r="W787" s="13"/>
      <c r="X787" s="16"/>
      <c r="Y787" s="13"/>
      <c r="Z787" s="13"/>
      <c r="AA787" s="10"/>
      <c r="AB787" s="10"/>
      <c r="AC787" s="10"/>
      <c r="AD787" s="10"/>
    </row>
    <row r="788" spans="2:30" ht="24" x14ac:dyDescent="0.55000000000000004">
      <c r="B788" s="16"/>
      <c r="C788" s="16"/>
      <c r="D788" s="16"/>
      <c r="E788" s="16"/>
      <c r="F788" s="10"/>
      <c r="G788" s="10"/>
      <c r="H788" s="16"/>
      <c r="I788" s="16"/>
      <c r="J788" s="16"/>
      <c r="K788" s="16"/>
      <c r="L788" s="10"/>
      <c r="M788" s="10"/>
      <c r="N788" s="10"/>
      <c r="O788" s="10"/>
      <c r="P788" s="16"/>
      <c r="Q788" s="13">
        <v>29</v>
      </c>
      <c r="R788" s="16" t="s">
        <v>2182</v>
      </c>
      <c r="S788" s="16" t="s">
        <v>590</v>
      </c>
      <c r="T788" s="10" t="s">
        <v>2183</v>
      </c>
      <c r="U788" s="10" t="s">
        <v>2184</v>
      </c>
      <c r="V788" s="16" t="s">
        <v>1546</v>
      </c>
      <c r="W788" s="13"/>
      <c r="X788" s="16"/>
      <c r="Y788" s="13"/>
      <c r="Z788" s="13"/>
      <c r="AA788" s="10"/>
      <c r="AB788" s="10"/>
      <c r="AC788" s="10"/>
      <c r="AD788" s="10"/>
    </row>
    <row r="789" spans="2:30" ht="24" x14ac:dyDescent="0.55000000000000004">
      <c r="B789" s="16"/>
      <c r="C789" s="16"/>
      <c r="D789" s="16"/>
      <c r="E789" s="16"/>
      <c r="F789" s="10"/>
      <c r="G789" s="10"/>
      <c r="H789" s="16"/>
      <c r="I789" s="16"/>
      <c r="J789" s="16"/>
      <c r="K789" s="16"/>
      <c r="L789" s="10"/>
      <c r="M789" s="10"/>
      <c r="N789" s="10"/>
      <c r="O789" s="10"/>
      <c r="P789" s="16"/>
      <c r="Q789" s="13">
        <v>30</v>
      </c>
      <c r="R789" s="16" t="s">
        <v>2188</v>
      </c>
      <c r="S789" s="16" t="s">
        <v>590</v>
      </c>
      <c r="T789" s="10" t="s">
        <v>2189</v>
      </c>
      <c r="U789" s="10" t="s">
        <v>500</v>
      </c>
      <c r="V789" s="16" t="s">
        <v>1546</v>
      </c>
      <c r="W789" s="13"/>
      <c r="X789" s="16"/>
      <c r="Y789" s="13"/>
      <c r="Z789" s="13"/>
      <c r="AA789" s="10"/>
      <c r="AB789" s="10"/>
      <c r="AC789" s="10"/>
      <c r="AD789" s="10"/>
    </row>
    <row r="790" spans="2:30" ht="24" x14ac:dyDescent="0.55000000000000004">
      <c r="B790" s="16"/>
      <c r="C790" s="16"/>
      <c r="D790" s="16"/>
      <c r="E790" s="16"/>
      <c r="F790" s="10"/>
      <c r="G790" s="10"/>
      <c r="H790" s="16"/>
      <c r="I790" s="16"/>
      <c r="J790" s="16"/>
      <c r="K790" s="16"/>
      <c r="L790" s="10"/>
      <c r="M790" s="10"/>
      <c r="N790" s="10"/>
      <c r="O790" s="10"/>
      <c r="P790" s="16"/>
      <c r="Q790" s="13">
        <v>31</v>
      </c>
      <c r="R790" s="16" t="s">
        <v>2191</v>
      </c>
      <c r="S790" s="16" t="s">
        <v>590</v>
      </c>
      <c r="T790" s="10" t="s">
        <v>2192</v>
      </c>
      <c r="U790" s="10" t="s">
        <v>2193</v>
      </c>
      <c r="V790" s="16" t="s">
        <v>1546</v>
      </c>
      <c r="W790" s="13"/>
      <c r="X790" s="16"/>
      <c r="Y790" s="13"/>
      <c r="Z790" s="13"/>
      <c r="AA790" s="10"/>
      <c r="AB790" s="10"/>
      <c r="AC790" s="10"/>
      <c r="AD790" s="10"/>
    </row>
    <row r="791" spans="2:30" ht="24" x14ac:dyDescent="0.55000000000000004">
      <c r="B791" s="16"/>
      <c r="C791" s="16"/>
      <c r="D791" s="16"/>
      <c r="E791" s="16"/>
      <c r="F791" s="10"/>
      <c r="G791" s="10"/>
      <c r="H791" s="16"/>
      <c r="I791" s="16"/>
      <c r="J791" s="16"/>
      <c r="K791" s="16"/>
      <c r="L791" s="10"/>
      <c r="M791" s="10"/>
      <c r="N791" s="10"/>
      <c r="O791" s="10"/>
      <c r="P791" s="16"/>
      <c r="Q791" s="13">
        <v>32</v>
      </c>
      <c r="R791" s="16" t="s">
        <v>2314</v>
      </c>
      <c r="S791" s="16" t="s">
        <v>590</v>
      </c>
      <c r="T791" s="10" t="s">
        <v>2315</v>
      </c>
      <c r="U791" s="10" t="s">
        <v>2316</v>
      </c>
      <c r="V791" s="16" t="s">
        <v>1546</v>
      </c>
      <c r="W791" s="13"/>
      <c r="X791" s="16"/>
      <c r="Y791" s="13"/>
      <c r="Z791" s="13"/>
      <c r="AA791" s="10"/>
      <c r="AB791" s="10"/>
      <c r="AC791" s="10"/>
      <c r="AD791" s="10"/>
    </row>
    <row r="792" spans="2:30" ht="24" x14ac:dyDescent="0.55000000000000004">
      <c r="B792" s="16"/>
      <c r="C792" s="16"/>
      <c r="D792" s="16"/>
      <c r="E792" s="16"/>
      <c r="F792" s="10"/>
      <c r="G792" s="10"/>
      <c r="H792" s="16"/>
      <c r="I792" s="16"/>
      <c r="J792" s="16"/>
      <c r="K792" s="16"/>
      <c r="L792" s="10"/>
      <c r="M792" s="10"/>
      <c r="N792" s="10"/>
      <c r="O792" s="10"/>
      <c r="P792" s="16"/>
      <c r="Q792" s="13">
        <v>1</v>
      </c>
      <c r="R792" s="16" t="s">
        <v>1201</v>
      </c>
      <c r="S792" s="16" t="s">
        <v>591</v>
      </c>
      <c r="T792" s="10" t="s">
        <v>1202</v>
      </c>
      <c r="U792" s="10" t="s">
        <v>282</v>
      </c>
      <c r="V792" s="16" t="s">
        <v>1546</v>
      </c>
      <c r="W792" s="13"/>
      <c r="X792" s="16"/>
      <c r="Y792" s="13"/>
      <c r="Z792" s="13"/>
      <c r="AA792" s="10"/>
      <c r="AB792" s="10"/>
      <c r="AC792" s="10"/>
      <c r="AD792" s="10"/>
    </row>
    <row r="793" spans="2:30" ht="24" x14ac:dyDescent="0.55000000000000004">
      <c r="B793" s="16"/>
      <c r="C793" s="16"/>
      <c r="D793" s="16"/>
      <c r="E793" s="16"/>
      <c r="F793" s="10"/>
      <c r="G793" s="10"/>
      <c r="H793" s="16"/>
      <c r="I793" s="16"/>
      <c r="J793" s="16"/>
      <c r="K793" s="16"/>
      <c r="L793" s="10"/>
      <c r="M793" s="10"/>
      <c r="N793" s="10"/>
      <c r="O793" s="10"/>
      <c r="P793" s="16"/>
      <c r="Q793" s="13">
        <v>2</v>
      </c>
      <c r="R793" s="16" t="s">
        <v>1205</v>
      </c>
      <c r="S793" s="16" t="s">
        <v>591</v>
      </c>
      <c r="T793" s="10" t="s">
        <v>1206</v>
      </c>
      <c r="U793" s="10" t="s">
        <v>165</v>
      </c>
      <c r="V793" s="16" t="s">
        <v>1546</v>
      </c>
      <c r="W793" s="13"/>
      <c r="X793" s="16"/>
      <c r="Y793" s="13"/>
      <c r="Z793" s="13"/>
      <c r="AA793" s="10"/>
      <c r="AB793" s="10"/>
      <c r="AC793" s="10"/>
      <c r="AD793" s="10"/>
    </row>
    <row r="794" spans="2:30" ht="24" x14ac:dyDescent="0.55000000000000004">
      <c r="B794" s="16"/>
      <c r="C794" s="16"/>
      <c r="D794" s="16"/>
      <c r="E794" s="16"/>
      <c r="F794" s="10"/>
      <c r="G794" s="10"/>
      <c r="H794" s="16"/>
      <c r="I794" s="16"/>
      <c r="J794" s="16"/>
      <c r="K794" s="16"/>
      <c r="L794" s="10"/>
      <c r="M794" s="10"/>
      <c r="N794" s="10"/>
      <c r="O794" s="10"/>
      <c r="P794" s="16"/>
      <c r="Q794" s="13">
        <v>3</v>
      </c>
      <c r="R794" s="16" t="s">
        <v>1215</v>
      </c>
      <c r="S794" s="16" t="s">
        <v>591</v>
      </c>
      <c r="T794" s="10" t="s">
        <v>2057</v>
      </c>
      <c r="U794" s="10" t="s">
        <v>285</v>
      </c>
      <c r="V794" s="16" t="s">
        <v>1546</v>
      </c>
      <c r="W794" s="13"/>
      <c r="X794" s="16"/>
      <c r="Y794" s="13"/>
      <c r="Z794" s="13"/>
      <c r="AA794" s="10"/>
      <c r="AB794" s="10"/>
      <c r="AC794" s="10"/>
      <c r="AD794" s="10"/>
    </row>
    <row r="795" spans="2:30" ht="24" x14ac:dyDescent="0.55000000000000004">
      <c r="B795" s="16"/>
      <c r="C795" s="16"/>
      <c r="D795" s="16"/>
      <c r="E795" s="16"/>
      <c r="F795" s="10"/>
      <c r="G795" s="10"/>
      <c r="H795" s="16"/>
      <c r="I795" s="16"/>
      <c r="J795" s="16"/>
      <c r="K795" s="16"/>
      <c r="L795" s="10"/>
      <c r="M795" s="10"/>
      <c r="N795" s="10"/>
      <c r="O795" s="10"/>
      <c r="P795" s="16"/>
      <c r="Q795" s="13">
        <v>4</v>
      </c>
      <c r="R795" s="16" t="s">
        <v>1217</v>
      </c>
      <c r="S795" s="16" t="s">
        <v>591</v>
      </c>
      <c r="T795" s="10" t="s">
        <v>558</v>
      </c>
      <c r="U795" s="10" t="s">
        <v>265</v>
      </c>
      <c r="V795" s="16" t="s">
        <v>1546</v>
      </c>
      <c r="W795" s="13"/>
      <c r="X795" s="16"/>
      <c r="Y795" s="13"/>
      <c r="Z795" s="13"/>
      <c r="AA795" s="10"/>
      <c r="AB795" s="10"/>
      <c r="AC795" s="10"/>
      <c r="AD795" s="10"/>
    </row>
    <row r="796" spans="2:30" ht="24" x14ac:dyDescent="0.55000000000000004">
      <c r="B796" s="16"/>
      <c r="C796" s="16"/>
      <c r="D796" s="16"/>
      <c r="E796" s="16"/>
      <c r="F796" s="10"/>
      <c r="G796" s="10"/>
      <c r="H796" s="16"/>
      <c r="I796" s="16"/>
      <c r="J796" s="16"/>
      <c r="K796" s="16"/>
      <c r="L796" s="10"/>
      <c r="M796" s="10"/>
      <c r="N796" s="10"/>
      <c r="O796" s="10"/>
      <c r="P796" s="16"/>
      <c r="Q796" s="13">
        <v>5</v>
      </c>
      <c r="R796" s="16" t="s">
        <v>1224</v>
      </c>
      <c r="S796" s="16" t="s">
        <v>591</v>
      </c>
      <c r="T796" s="10" t="s">
        <v>499</v>
      </c>
      <c r="U796" s="10" t="s">
        <v>260</v>
      </c>
      <c r="V796" s="16" t="s">
        <v>1546</v>
      </c>
      <c r="W796" s="13"/>
      <c r="X796" s="16"/>
      <c r="Y796" s="13"/>
      <c r="Z796" s="13"/>
      <c r="AA796" s="10"/>
      <c r="AB796" s="10"/>
      <c r="AC796" s="10"/>
      <c r="AD796" s="10"/>
    </row>
    <row r="797" spans="2:30" ht="24" x14ac:dyDescent="0.55000000000000004">
      <c r="B797" s="16"/>
      <c r="C797" s="16"/>
      <c r="D797" s="16"/>
      <c r="E797" s="16"/>
      <c r="F797" s="10"/>
      <c r="G797" s="10"/>
      <c r="H797" s="16"/>
      <c r="I797" s="16"/>
      <c r="J797" s="16"/>
      <c r="K797" s="16"/>
      <c r="L797" s="10"/>
      <c r="M797" s="10"/>
      <c r="N797" s="10"/>
      <c r="O797" s="10"/>
      <c r="P797" s="16"/>
      <c r="Q797" s="13">
        <v>6</v>
      </c>
      <c r="R797" s="16" t="s">
        <v>1226</v>
      </c>
      <c r="S797" s="16" t="s">
        <v>591</v>
      </c>
      <c r="T797" s="10" t="s">
        <v>1523</v>
      </c>
      <c r="U797" s="10" t="s">
        <v>330</v>
      </c>
      <c r="V797" s="16" t="s">
        <v>1546</v>
      </c>
      <c r="W797" s="13"/>
      <c r="X797" s="16"/>
      <c r="Y797" s="13"/>
      <c r="Z797" s="13"/>
      <c r="AA797" s="10"/>
      <c r="AB797" s="10"/>
      <c r="AC797" s="10"/>
      <c r="AD797" s="10"/>
    </row>
    <row r="798" spans="2:30" ht="24" x14ac:dyDescent="0.55000000000000004">
      <c r="B798" s="16"/>
      <c r="C798" s="16"/>
      <c r="D798" s="16"/>
      <c r="E798" s="16"/>
      <c r="F798" s="10"/>
      <c r="G798" s="10"/>
      <c r="H798" s="16"/>
      <c r="I798" s="16"/>
      <c r="J798" s="16"/>
      <c r="K798" s="16"/>
      <c r="L798" s="10"/>
      <c r="M798" s="10"/>
      <c r="N798" s="10"/>
      <c r="O798" s="10"/>
      <c r="P798" s="16"/>
      <c r="Q798" s="13">
        <v>7</v>
      </c>
      <c r="R798" s="16" t="s">
        <v>1220</v>
      </c>
      <c r="S798" s="16" t="s">
        <v>591</v>
      </c>
      <c r="T798" s="10" t="s">
        <v>346</v>
      </c>
      <c r="U798" s="10" t="s">
        <v>347</v>
      </c>
      <c r="V798" s="16" t="s">
        <v>1546</v>
      </c>
      <c r="W798" s="13"/>
      <c r="X798" s="16"/>
      <c r="Y798" s="13"/>
      <c r="Z798" s="13"/>
      <c r="AA798" s="10"/>
      <c r="AB798" s="10"/>
      <c r="AC798" s="10"/>
      <c r="AD798" s="10"/>
    </row>
    <row r="799" spans="2:30" ht="24" x14ac:dyDescent="0.55000000000000004">
      <c r="B799" s="16"/>
      <c r="C799" s="16"/>
      <c r="D799" s="16"/>
      <c r="E799" s="16"/>
      <c r="F799" s="10"/>
      <c r="G799" s="10"/>
      <c r="H799" s="16"/>
      <c r="I799" s="16"/>
      <c r="J799" s="16"/>
      <c r="K799" s="16"/>
      <c r="L799" s="10"/>
      <c r="M799" s="10"/>
      <c r="N799" s="10"/>
      <c r="O799" s="10"/>
      <c r="P799" s="16"/>
      <c r="Q799" s="13">
        <v>8</v>
      </c>
      <c r="R799" s="16" t="s">
        <v>1234</v>
      </c>
      <c r="S799" s="16" t="s">
        <v>591</v>
      </c>
      <c r="T799" s="10" t="s">
        <v>1235</v>
      </c>
      <c r="U799" s="10" t="s">
        <v>350</v>
      </c>
      <c r="V799" s="16" t="s">
        <v>1546</v>
      </c>
      <c r="W799" s="13"/>
      <c r="X799" s="16"/>
      <c r="Y799" s="13"/>
      <c r="Z799" s="13"/>
      <c r="AA799" s="10"/>
      <c r="AB799" s="10"/>
      <c r="AC799" s="10"/>
      <c r="AD799" s="10"/>
    </row>
    <row r="800" spans="2:30" ht="24" x14ac:dyDescent="0.55000000000000004">
      <c r="B800" s="16"/>
      <c r="C800" s="16"/>
      <c r="D800" s="16"/>
      <c r="E800" s="16"/>
      <c r="F800" s="10"/>
      <c r="G800" s="10"/>
      <c r="H800" s="16"/>
      <c r="I800" s="16"/>
      <c r="J800" s="16"/>
      <c r="K800" s="16"/>
      <c r="L800" s="10"/>
      <c r="M800" s="10"/>
      <c r="N800" s="10"/>
      <c r="O800" s="10"/>
      <c r="P800" s="16"/>
      <c r="Q800" s="13">
        <v>9</v>
      </c>
      <c r="R800" s="16" t="s">
        <v>1237</v>
      </c>
      <c r="S800" s="16" t="s">
        <v>591</v>
      </c>
      <c r="T800" s="10" t="s">
        <v>1238</v>
      </c>
      <c r="U800" s="10" t="s">
        <v>351</v>
      </c>
      <c r="V800" s="16" t="s">
        <v>1546</v>
      </c>
      <c r="W800" s="13"/>
      <c r="X800" s="16"/>
      <c r="Y800" s="13"/>
      <c r="Z800" s="13"/>
      <c r="AA800" s="10"/>
      <c r="AB800" s="10"/>
      <c r="AC800" s="10"/>
      <c r="AD800" s="10"/>
    </row>
    <row r="801" spans="2:30" ht="24" x14ac:dyDescent="0.55000000000000004">
      <c r="B801" s="16"/>
      <c r="C801" s="16"/>
      <c r="D801" s="16"/>
      <c r="E801" s="16"/>
      <c r="F801" s="10"/>
      <c r="G801" s="10"/>
      <c r="H801" s="16"/>
      <c r="I801" s="16"/>
      <c r="J801" s="16"/>
      <c r="K801" s="16"/>
      <c r="L801" s="10"/>
      <c r="M801" s="10"/>
      <c r="N801" s="10"/>
      <c r="O801" s="10"/>
      <c r="P801" s="16"/>
      <c r="Q801" s="13">
        <v>10</v>
      </c>
      <c r="R801" s="16" t="s">
        <v>2979</v>
      </c>
      <c r="S801" s="16" t="s">
        <v>591</v>
      </c>
      <c r="T801" s="10" t="s">
        <v>2980</v>
      </c>
      <c r="U801" s="10" t="s">
        <v>2981</v>
      </c>
      <c r="V801" s="16" t="s">
        <v>1546</v>
      </c>
      <c r="W801" s="13"/>
      <c r="X801" s="16"/>
      <c r="Y801" s="13"/>
      <c r="Z801" s="13"/>
      <c r="AA801" s="10"/>
      <c r="AB801" s="10"/>
      <c r="AC801" s="10"/>
      <c r="AD801" s="10"/>
    </row>
    <row r="802" spans="2:30" ht="24" x14ac:dyDescent="0.55000000000000004">
      <c r="B802" s="16"/>
      <c r="C802" s="16"/>
      <c r="D802" s="16"/>
      <c r="E802" s="16"/>
      <c r="F802" s="10"/>
      <c r="G802" s="10"/>
      <c r="H802" s="16"/>
      <c r="I802" s="16"/>
      <c r="J802" s="16"/>
      <c r="K802" s="16"/>
      <c r="L802" s="10"/>
      <c r="M802" s="10"/>
      <c r="N802" s="10"/>
      <c r="O802" s="10"/>
      <c r="P802" s="16"/>
      <c r="Q802" s="13">
        <v>11</v>
      </c>
      <c r="R802" s="16" t="s">
        <v>1248</v>
      </c>
      <c r="S802" s="16" t="s">
        <v>591</v>
      </c>
      <c r="T802" s="10" t="s">
        <v>1530</v>
      </c>
      <c r="U802" s="10" t="s">
        <v>353</v>
      </c>
      <c r="V802" s="16" t="s">
        <v>1546</v>
      </c>
      <c r="W802" s="13"/>
      <c r="X802" s="16"/>
      <c r="Y802" s="13"/>
      <c r="Z802" s="13"/>
      <c r="AA802" s="10"/>
      <c r="AB802" s="10"/>
      <c r="AC802" s="10"/>
      <c r="AD802" s="10"/>
    </row>
    <row r="803" spans="2:30" ht="24" x14ac:dyDescent="0.55000000000000004">
      <c r="B803" s="16"/>
      <c r="C803" s="16"/>
      <c r="D803" s="16"/>
      <c r="E803" s="16"/>
      <c r="F803" s="10"/>
      <c r="G803" s="10"/>
      <c r="H803" s="16"/>
      <c r="I803" s="16"/>
      <c r="J803" s="16"/>
      <c r="K803" s="16"/>
      <c r="L803" s="10"/>
      <c r="M803" s="10"/>
      <c r="N803" s="10"/>
      <c r="O803" s="10"/>
      <c r="P803" s="16"/>
      <c r="Q803" s="13">
        <v>12</v>
      </c>
      <c r="R803" s="16" t="s">
        <v>1268</v>
      </c>
      <c r="S803" s="16" t="s">
        <v>591</v>
      </c>
      <c r="T803" s="10" t="s">
        <v>1269</v>
      </c>
      <c r="U803" s="10" t="s">
        <v>1270</v>
      </c>
      <c r="V803" s="16" t="s">
        <v>1546</v>
      </c>
      <c r="W803" s="13"/>
      <c r="X803" s="16"/>
      <c r="Y803" s="13"/>
      <c r="Z803" s="13"/>
      <c r="AA803" s="10"/>
      <c r="AB803" s="10"/>
      <c r="AC803" s="10"/>
      <c r="AD803" s="10"/>
    </row>
    <row r="804" spans="2:30" ht="24" x14ac:dyDescent="0.55000000000000004">
      <c r="B804" s="16"/>
      <c r="C804" s="16"/>
      <c r="D804" s="16"/>
      <c r="E804" s="16"/>
      <c r="F804" s="10"/>
      <c r="G804" s="10"/>
      <c r="H804" s="16"/>
      <c r="I804" s="16"/>
      <c r="J804" s="16"/>
      <c r="K804" s="16"/>
      <c r="L804" s="10"/>
      <c r="M804" s="10"/>
      <c r="N804" s="10"/>
      <c r="O804" s="10"/>
      <c r="P804" s="16"/>
      <c r="Q804" s="13">
        <v>13</v>
      </c>
      <c r="R804" s="16" t="s">
        <v>1517</v>
      </c>
      <c r="S804" s="16" t="s">
        <v>591</v>
      </c>
      <c r="T804" s="10" t="s">
        <v>1518</v>
      </c>
      <c r="U804" s="10" t="s">
        <v>1519</v>
      </c>
      <c r="V804" s="16" t="s">
        <v>1546</v>
      </c>
      <c r="W804" s="13"/>
      <c r="X804" s="16"/>
      <c r="Y804" s="13"/>
      <c r="Z804" s="13"/>
      <c r="AA804" s="10"/>
      <c r="AB804" s="10"/>
      <c r="AC804" s="10"/>
      <c r="AD804" s="10"/>
    </row>
    <row r="805" spans="2:30" ht="24" x14ac:dyDescent="0.55000000000000004">
      <c r="B805" s="16"/>
      <c r="C805" s="16"/>
      <c r="D805" s="16"/>
      <c r="E805" s="16"/>
      <c r="F805" s="10"/>
      <c r="G805" s="10"/>
      <c r="H805" s="16"/>
      <c r="I805" s="16"/>
      <c r="J805" s="16"/>
      <c r="K805" s="16"/>
      <c r="L805" s="10"/>
      <c r="M805" s="10"/>
      <c r="N805" s="10"/>
      <c r="O805" s="10"/>
      <c r="P805" s="16"/>
      <c r="Q805" s="13">
        <v>14</v>
      </c>
      <c r="R805" s="16" t="s">
        <v>2102</v>
      </c>
      <c r="S805" s="16" t="s">
        <v>591</v>
      </c>
      <c r="T805" s="10" t="s">
        <v>501</v>
      </c>
      <c r="U805" s="10" t="s">
        <v>2103</v>
      </c>
      <c r="V805" s="16" t="s">
        <v>1546</v>
      </c>
      <c r="W805" s="13"/>
      <c r="X805" s="16"/>
      <c r="Y805" s="13"/>
      <c r="Z805" s="13"/>
      <c r="AA805" s="10"/>
      <c r="AB805" s="10"/>
      <c r="AC805" s="10"/>
      <c r="AD805" s="10"/>
    </row>
    <row r="806" spans="2:30" ht="24" x14ac:dyDescent="0.55000000000000004">
      <c r="B806" s="16"/>
      <c r="C806" s="16"/>
      <c r="D806" s="16"/>
      <c r="E806" s="16"/>
      <c r="F806" s="10"/>
      <c r="G806" s="10"/>
      <c r="H806" s="16"/>
      <c r="I806" s="16"/>
      <c r="J806" s="16"/>
      <c r="K806" s="16"/>
      <c r="L806" s="10"/>
      <c r="M806" s="10"/>
      <c r="N806" s="10"/>
      <c r="O806" s="10"/>
      <c r="P806" s="16"/>
      <c r="Q806" s="13">
        <v>15</v>
      </c>
      <c r="R806" s="16" t="s">
        <v>2104</v>
      </c>
      <c r="S806" s="16" t="s">
        <v>591</v>
      </c>
      <c r="T806" s="10" t="s">
        <v>2105</v>
      </c>
      <c r="U806" s="10" t="s">
        <v>2106</v>
      </c>
      <c r="V806" s="16" t="s">
        <v>1546</v>
      </c>
      <c r="W806" s="13"/>
      <c r="X806" s="16"/>
      <c r="Y806" s="13"/>
      <c r="Z806" s="13"/>
      <c r="AA806" s="10"/>
      <c r="AB806" s="10"/>
      <c r="AC806" s="10"/>
      <c r="AD806" s="10"/>
    </row>
    <row r="807" spans="2:30" ht="24" x14ac:dyDescent="0.55000000000000004">
      <c r="B807" s="16"/>
      <c r="C807" s="16"/>
      <c r="D807" s="16"/>
      <c r="E807" s="16"/>
      <c r="F807" s="10"/>
      <c r="G807" s="10"/>
      <c r="H807" s="16"/>
      <c r="I807" s="16"/>
      <c r="J807" s="16"/>
      <c r="K807" s="16"/>
      <c r="L807" s="10"/>
      <c r="M807" s="10"/>
      <c r="N807" s="10"/>
      <c r="O807" s="10"/>
      <c r="P807" s="16"/>
      <c r="Q807" s="13">
        <v>16</v>
      </c>
      <c r="R807" s="16" t="s">
        <v>2116</v>
      </c>
      <c r="S807" s="16" t="s">
        <v>591</v>
      </c>
      <c r="T807" s="10" t="s">
        <v>2117</v>
      </c>
      <c r="U807" s="10" t="s">
        <v>2118</v>
      </c>
      <c r="V807" s="16" t="s">
        <v>1546</v>
      </c>
      <c r="W807" s="13"/>
      <c r="X807" s="16"/>
      <c r="Y807" s="13"/>
      <c r="Z807" s="13"/>
      <c r="AA807" s="10"/>
      <c r="AB807" s="10"/>
      <c r="AC807" s="10"/>
      <c r="AD807" s="10"/>
    </row>
    <row r="808" spans="2:30" ht="24" x14ac:dyDescent="0.55000000000000004">
      <c r="B808" s="16"/>
      <c r="C808" s="16"/>
      <c r="D808" s="16"/>
      <c r="E808" s="16"/>
      <c r="F808" s="10"/>
      <c r="G808" s="10"/>
      <c r="H808" s="16"/>
      <c r="I808" s="16"/>
      <c r="J808" s="16"/>
      <c r="K808" s="16"/>
      <c r="L808" s="10"/>
      <c r="M808" s="10"/>
      <c r="N808" s="10"/>
      <c r="O808" s="10"/>
      <c r="P808" s="16"/>
      <c r="Q808" s="13">
        <v>17</v>
      </c>
      <c r="R808" s="16" t="s">
        <v>2119</v>
      </c>
      <c r="S808" s="16" t="s">
        <v>591</v>
      </c>
      <c r="T808" s="10" t="s">
        <v>2120</v>
      </c>
      <c r="U808" s="10" t="s">
        <v>2121</v>
      </c>
      <c r="V808" s="16" t="s">
        <v>1546</v>
      </c>
      <c r="W808" s="13"/>
      <c r="X808" s="16"/>
      <c r="Y808" s="13"/>
      <c r="Z808" s="13"/>
      <c r="AA808" s="10"/>
      <c r="AB808" s="10"/>
      <c r="AC808" s="10"/>
      <c r="AD808" s="10"/>
    </row>
    <row r="809" spans="2:30" ht="24" x14ac:dyDescent="0.55000000000000004">
      <c r="B809" s="16"/>
      <c r="C809" s="16"/>
      <c r="D809" s="16"/>
      <c r="E809" s="16"/>
      <c r="F809" s="10"/>
      <c r="G809" s="10"/>
      <c r="H809" s="16"/>
      <c r="I809" s="16"/>
      <c r="J809" s="16"/>
      <c r="K809" s="16"/>
      <c r="L809" s="10"/>
      <c r="M809" s="10"/>
      <c r="N809" s="10"/>
      <c r="O809" s="10"/>
      <c r="P809" s="16"/>
      <c r="Q809" s="13">
        <v>18</v>
      </c>
      <c r="R809" s="16" t="s">
        <v>2132</v>
      </c>
      <c r="S809" s="16" t="s">
        <v>591</v>
      </c>
      <c r="T809" s="10" t="s">
        <v>2133</v>
      </c>
      <c r="U809" s="10" t="s">
        <v>2134</v>
      </c>
      <c r="V809" s="16" t="s">
        <v>1546</v>
      </c>
      <c r="W809" s="13"/>
      <c r="X809" s="16"/>
      <c r="Y809" s="13"/>
      <c r="Z809" s="13"/>
      <c r="AA809" s="10"/>
      <c r="AB809" s="10"/>
      <c r="AC809" s="10"/>
      <c r="AD809" s="10"/>
    </row>
    <row r="810" spans="2:30" ht="24" x14ac:dyDescent="0.55000000000000004">
      <c r="B810" s="16"/>
      <c r="C810" s="16"/>
      <c r="D810" s="16"/>
      <c r="E810" s="16"/>
      <c r="F810" s="10"/>
      <c r="G810" s="10"/>
      <c r="H810" s="16"/>
      <c r="I810" s="16"/>
      <c r="J810" s="16"/>
      <c r="K810" s="16"/>
      <c r="L810" s="10"/>
      <c r="M810" s="10"/>
      <c r="N810" s="10"/>
      <c r="O810" s="10"/>
      <c r="P810" s="16"/>
      <c r="Q810" s="13">
        <v>19</v>
      </c>
      <c r="R810" s="16" t="s">
        <v>2135</v>
      </c>
      <c r="S810" s="16" t="s">
        <v>591</v>
      </c>
      <c r="T810" s="10" t="s">
        <v>2136</v>
      </c>
      <c r="U810" s="10" t="s">
        <v>356</v>
      </c>
      <c r="V810" s="16" t="s">
        <v>1546</v>
      </c>
      <c r="W810" s="13"/>
      <c r="X810" s="16"/>
      <c r="Y810" s="13"/>
      <c r="Z810" s="13"/>
      <c r="AA810" s="10"/>
      <c r="AB810" s="10"/>
      <c r="AC810" s="10"/>
      <c r="AD810" s="10"/>
    </row>
    <row r="811" spans="2:30" ht="24" x14ac:dyDescent="0.55000000000000004">
      <c r="B811" s="16"/>
      <c r="C811" s="16"/>
      <c r="D811" s="16"/>
      <c r="E811" s="16"/>
      <c r="F811" s="10"/>
      <c r="G811" s="10"/>
      <c r="H811" s="16"/>
      <c r="I811" s="16"/>
      <c r="J811" s="16"/>
      <c r="K811" s="16"/>
      <c r="L811" s="10"/>
      <c r="M811" s="10"/>
      <c r="N811" s="10"/>
      <c r="O811" s="10"/>
      <c r="P811" s="16"/>
      <c r="Q811" s="24">
        <v>20</v>
      </c>
      <c r="R811" s="25" t="s">
        <v>2152</v>
      </c>
      <c r="S811" s="25" t="s">
        <v>591</v>
      </c>
      <c r="T811" s="11" t="s">
        <v>2153</v>
      </c>
      <c r="U811" s="11" t="s">
        <v>2154</v>
      </c>
      <c r="V811" s="16" t="s">
        <v>1546</v>
      </c>
      <c r="W811" s="13"/>
      <c r="X811" s="16"/>
      <c r="Y811" s="13"/>
      <c r="Z811" s="13"/>
      <c r="AA811" s="10"/>
      <c r="AB811" s="10"/>
      <c r="AC811" s="10"/>
      <c r="AD811" s="10"/>
    </row>
    <row r="812" spans="2:30" ht="24" x14ac:dyDescent="0.55000000000000004">
      <c r="B812" s="16"/>
      <c r="C812" s="16"/>
      <c r="D812" s="16"/>
      <c r="E812" s="16"/>
      <c r="F812" s="10"/>
      <c r="G812" s="10"/>
      <c r="H812" s="16"/>
      <c r="I812" s="16"/>
      <c r="J812" s="16"/>
      <c r="K812" s="16"/>
      <c r="L812" s="10"/>
      <c r="M812" s="10"/>
      <c r="N812" s="10"/>
      <c r="O812" s="10"/>
      <c r="P812" s="16"/>
      <c r="Q812" s="24">
        <v>21</v>
      </c>
      <c r="R812" s="25" t="s">
        <v>1233</v>
      </c>
      <c r="S812" s="25" t="s">
        <v>591</v>
      </c>
      <c r="T812" s="11" t="s">
        <v>539</v>
      </c>
      <c r="U812" s="11" t="s">
        <v>292</v>
      </c>
      <c r="V812" s="16" t="s">
        <v>1546</v>
      </c>
      <c r="W812" s="13"/>
      <c r="X812" s="16"/>
      <c r="Y812" s="13"/>
      <c r="Z812" s="13"/>
      <c r="AA812" s="10"/>
      <c r="AB812" s="10"/>
      <c r="AC812" s="10"/>
      <c r="AD812" s="10"/>
    </row>
    <row r="813" spans="2:30" ht="24" x14ac:dyDescent="0.55000000000000004">
      <c r="B813" s="16"/>
      <c r="C813" s="16"/>
      <c r="D813" s="16"/>
      <c r="E813" s="16"/>
      <c r="F813" s="10"/>
      <c r="G813" s="10"/>
      <c r="H813" s="16"/>
      <c r="I813" s="16"/>
      <c r="J813" s="16"/>
      <c r="K813" s="16"/>
      <c r="L813" s="10"/>
      <c r="M813" s="10"/>
      <c r="N813" s="10"/>
      <c r="O813" s="10"/>
      <c r="P813" s="16"/>
      <c r="Q813" s="24">
        <v>22</v>
      </c>
      <c r="R813" s="25" t="s">
        <v>1236</v>
      </c>
      <c r="S813" s="25" t="s">
        <v>591</v>
      </c>
      <c r="T813" s="11" t="s">
        <v>1504</v>
      </c>
      <c r="U813" s="11" t="s">
        <v>293</v>
      </c>
      <c r="V813" s="16" t="s">
        <v>1546</v>
      </c>
      <c r="W813" s="13"/>
      <c r="X813" s="16"/>
      <c r="Y813" s="13"/>
      <c r="Z813" s="13"/>
      <c r="AA813" s="10"/>
      <c r="AB813" s="10"/>
      <c r="AC813" s="10"/>
      <c r="AD813" s="10"/>
    </row>
    <row r="814" spans="2:30" ht="24" x14ac:dyDescent="0.55000000000000004">
      <c r="B814" s="16"/>
      <c r="C814" s="16"/>
      <c r="D814" s="16"/>
      <c r="E814" s="16"/>
      <c r="F814" s="10"/>
      <c r="G814" s="10"/>
      <c r="H814" s="16"/>
      <c r="I814" s="16"/>
      <c r="J814" s="16"/>
      <c r="K814" s="16"/>
      <c r="L814" s="10"/>
      <c r="M814" s="10"/>
      <c r="N814" s="10"/>
      <c r="O814" s="10"/>
      <c r="P814" s="16"/>
      <c r="Q814" s="24">
        <v>23</v>
      </c>
      <c r="R814" s="25" t="s">
        <v>1245</v>
      </c>
      <c r="S814" s="25" t="s">
        <v>591</v>
      </c>
      <c r="T814" s="11" t="s">
        <v>536</v>
      </c>
      <c r="U814" s="11" t="s">
        <v>296</v>
      </c>
      <c r="V814" s="16" t="s">
        <v>1546</v>
      </c>
      <c r="W814" s="13"/>
      <c r="X814" s="16"/>
      <c r="Y814" s="13"/>
      <c r="Z814" s="13"/>
      <c r="AA814" s="10"/>
      <c r="AB814" s="10"/>
      <c r="AC814" s="10"/>
      <c r="AD814" s="10"/>
    </row>
    <row r="815" spans="2:30" ht="24" x14ac:dyDescent="0.55000000000000004">
      <c r="B815" s="16"/>
      <c r="C815" s="16"/>
      <c r="D815" s="16"/>
      <c r="E815" s="16"/>
      <c r="F815" s="10"/>
      <c r="G815" s="10"/>
      <c r="H815" s="16"/>
      <c r="I815" s="16"/>
      <c r="J815" s="16"/>
      <c r="K815" s="16"/>
      <c r="L815" s="10"/>
      <c r="M815" s="10"/>
      <c r="N815" s="10"/>
      <c r="O815" s="10"/>
      <c r="P815" s="16"/>
      <c r="Q815" s="13">
        <v>24</v>
      </c>
      <c r="R815" s="16" t="s">
        <v>1255</v>
      </c>
      <c r="S815" s="16" t="s">
        <v>591</v>
      </c>
      <c r="T815" s="10" t="s">
        <v>1510</v>
      </c>
      <c r="U815" s="10" t="s">
        <v>311</v>
      </c>
      <c r="V815" s="16" t="s">
        <v>1546</v>
      </c>
      <c r="W815" s="13"/>
      <c r="X815" s="16"/>
      <c r="Y815" s="13"/>
      <c r="Z815" s="13"/>
      <c r="AA815" s="10"/>
      <c r="AB815" s="10"/>
      <c r="AC815" s="10"/>
      <c r="AD815" s="10"/>
    </row>
    <row r="816" spans="2:30" ht="24" x14ac:dyDescent="0.55000000000000004">
      <c r="B816" s="16"/>
      <c r="C816" s="16"/>
      <c r="D816" s="16"/>
      <c r="E816" s="16"/>
      <c r="F816" s="10"/>
      <c r="G816" s="10"/>
      <c r="H816" s="16"/>
      <c r="I816" s="16"/>
      <c r="J816" s="16"/>
      <c r="K816" s="16"/>
      <c r="L816" s="10"/>
      <c r="M816" s="10"/>
      <c r="N816" s="10"/>
      <c r="O816" s="10"/>
      <c r="P816" s="16"/>
      <c r="Q816" s="13">
        <v>25</v>
      </c>
      <c r="R816" s="25" t="s">
        <v>1261</v>
      </c>
      <c r="S816" s="25" t="s">
        <v>591</v>
      </c>
      <c r="T816" s="11" t="s">
        <v>1520</v>
      </c>
      <c r="U816" s="11" t="s">
        <v>264</v>
      </c>
      <c r="V816" s="16" t="s">
        <v>1546</v>
      </c>
      <c r="W816" s="13"/>
      <c r="X816" s="16"/>
      <c r="Y816" s="13"/>
      <c r="Z816" s="13"/>
      <c r="AA816" s="10"/>
      <c r="AB816" s="10"/>
      <c r="AC816" s="10"/>
      <c r="AD816" s="10"/>
    </row>
    <row r="817" spans="2:30" ht="24" x14ac:dyDescent="0.55000000000000004">
      <c r="B817" s="16"/>
      <c r="C817" s="16"/>
      <c r="D817" s="16"/>
      <c r="E817" s="16"/>
      <c r="F817" s="10"/>
      <c r="G817" s="10"/>
      <c r="H817" s="16"/>
      <c r="I817" s="16"/>
      <c r="J817" s="16"/>
      <c r="K817" s="16"/>
      <c r="L817" s="10"/>
      <c r="M817" s="10"/>
      <c r="N817" s="10"/>
      <c r="O817" s="10"/>
      <c r="P817" s="16"/>
      <c r="Q817" s="13">
        <v>26</v>
      </c>
      <c r="R817" s="16" t="s">
        <v>1282</v>
      </c>
      <c r="S817" s="16" t="s">
        <v>591</v>
      </c>
      <c r="T817" s="10" t="s">
        <v>453</v>
      </c>
      <c r="U817" s="10" t="s">
        <v>338</v>
      </c>
      <c r="V817" s="16" t="s">
        <v>1546</v>
      </c>
      <c r="W817" s="13"/>
      <c r="X817" s="16"/>
      <c r="Y817" s="13"/>
      <c r="Z817" s="13"/>
      <c r="AA817" s="10"/>
      <c r="AB817" s="10"/>
      <c r="AC817" s="10"/>
      <c r="AD817" s="10"/>
    </row>
    <row r="818" spans="2:30" ht="24" x14ac:dyDescent="0.55000000000000004">
      <c r="B818" s="16"/>
      <c r="C818" s="16"/>
      <c r="D818" s="16"/>
      <c r="E818" s="16"/>
      <c r="F818" s="10"/>
      <c r="G818" s="10"/>
      <c r="H818" s="16"/>
      <c r="I818" s="16"/>
      <c r="J818" s="16"/>
      <c r="K818" s="16"/>
      <c r="L818" s="10"/>
      <c r="M818" s="10"/>
      <c r="N818" s="10"/>
      <c r="O818" s="10"/>
      <c r="P818" s="16"/>
      <c r="Q818" s="13">
        <v>27</v>
      </c>
      <c r="R818" s="25" t="s">
        <v>1276</v>
      </c>
      <c r="S818" s="25" t="s">
        <v>591</v>
      </c>
      <c r="T818" s="11" t="s">
        <v>1277</v>
      </c>
      <c r="U818" s="11" t="s">
        <v>248</v>
      </c>
      <c r="V818" s="16" t="s">
        <v>1546</v>
      </c>
      <c r="W818" s="13"/>
      <c r="X818" s="16"/>
      <c r="Y818" s="13"/>
      <c r="Z818" s="13"/>
      <c r="AA818" s="10"/>
      <c r="AB818" s="10"/>
      <c r="AC818" s="10"/>
      <c r="AD818" s="10"/>
    </row>
    <row r="819" spans="2:30" ht="24" x14ac:dyDescent="0.55000000000000004">
      <c r="B819" s="16"/>
      <c r="C819" s="16"/>
      <c r="D819" s="16"/>
      <c r="E819" s="16"/>
      <c r="F819" s="10"/>
      <c r="G819" s="10"/>
      <c r="H819" s="16"/>
      <c r="I819" s="16"/>
      <c r="J819" s="16"/>
      <c r="K819" s="16"/>
      <c r="L819" s="10"/>
      <c r="M819" s="10"/>
      <c r="N819" s="10"/>
      <c r="O819" s="10"/>
      <c r="P819" s="16"/>
      <c r="Q819" s="13">
        <v>28</v>
      </c>
      <c r="R819" s="16" t="s">
        <v>1299</v>
      </c>
      <c r="S819" s="16" t="s">
        <v>591</v>
      </c>
      <c r="T819" s="10" t="s">
        <v>2200</v>
      </c>
      <c r="U819" s="10" t="s">
        <v>853</v>
      </c>
      <c r="V819" s="16" t="s">
        <v>1546</v>
      </c>
      <c r="W819" s="13"/>
      <c r="X819" s="16"/>
      <c r="Y819" s="13"/>
      <c r="Z819" s="13"/>
      <c r="AA819" s="10"/>
      <c r="AB819" s="10"/>
      <c r="AC819" s="10"/>
      <c r="AD819" s="10"/>
    </row>
    <row r="820" spans="2:30" ht="24" x14ac:dyDescent="0.55000000000000004">
      <c r="B820" s="16"/>
      <c r="C820" s="16"/>
      <c r="D820" s="16"/>
      <c r="E820" s="16"/>
      <c r="F820" s="10"/>
      <c r="G820" s="10"/>
      <c r="H820" s="16"/>
      <c r="I820" s="16"/>
      <c r="J820" s="16"/>
      <c r="K820" s="16"/>
      <c r="L820" s="10"/>
      <c r="M820" s="10"/>
      <c r="N820" s="10"/>
      <c r="O820" s="10"/>
      <c r="P820" s="16"/>
      <c r="Q820" s="13">
        <v>29</v>
      </c>
      <c r="R820" s="16" t="s">
        <v>2202</v>
      </c>
      <c r="S820" s="16" t="s">
        <v>591</v>
      </c>
      <c r="T820" s="10" t="s">
        <v>2203</v>
      </c>
      <c r="U820" s="10" t="s">
        <v>2204</v>
      </c>
      <c r="V820" s="16" t="s">
        <v>1546</v>
      </c>
      <c r="W820" s="13"/>
      <c r="X820" s="16"/>
      <c r="Y820" s="13"/>
      <c r="Z820" s="13"/>
      <c r="AA820" s="10"/>
      <c r="AB820" s="10"/>
      <c r="AC820" s="10"/>
      <c r="AD820" s="10"/>
    </row>
    <row r="821" spans="2:30" ht="24" x14ac:dyDescent="0.55000000000000004">
      <c r="B821" s="16"/>
      <c r="C821" s="16"/>
      <c r="D821" s="16"/>
      <c r="E821" s="16"/>
      <c r="F821" s="10"/>
      <c r="G821" s="10"/>
      <c r="H821" s="16"/>
      <c r="I821" s="16"/>
      <c r="J821" s="16"/>
      <c r="K821" s="16"/>
      <c r="L821" s="10"/>
      <c r="M821" s="10"/>
      <c r="N821" s="10"/>
      <c r="O821" s="10"/>
      <c r="P821" s="16"/>
      <c r="Q821" s="13">
        <v>30</v>
      </c>
      <c r="R821" s="16" t="s">
        <v>2211</v>
      </c>
      <c r="S821" s="16" t="s">
        <v>591</v>
      </c>
      <c r="T821" s="10" t="s">
        <v>2212</v>
      </c>
      <c r="U821" s="10" t="s">
        <v>2213</v>
      </c>
      <c r="V821" s="16" t="s">
        <v>1546</v>
      </c>
      <c r="W821" s="13"/>
      <c r="X821" s="16"/>
      <c r="Y821" s="13"/>
      <c r="Z821" s="13"/>
      <c r="AA821" s="10"/>
      <c r="AB821" s="10"/>
      <c r="AC821" s="10"/>
      <c r="AD821" s="10"/>
    </row>
    <row r="822" spans="2:30" ht="24" x14ac:dyDescent="0.55000000000000004">
      <c r="B822" s="16"/>
      <c r="C822" s="16"/>
      <c r="D822" s="16"/>
      <c r="E822" s="16"/>
      <c r="F822" s="10"/>
      <c r="G822" s="10"/>
      <c r="H822" s="16"/>
      <c r="I822" s="16"/>
      <c r="J822" s="16"/>
      <c r="K822" s="16"/>
      <c r="L822" s="10"/>
      <c r="M822" s="10"/>
      <c r="N822" s="10"/>
      <c r="O822" s="10"/>
      <c r="P822" s="16"/>
      <c r="Q822" s="13">
        <v>31</v>
      </c>
      <c r="R822" s="16" t="s">
        <v>2987</v>
      </c>
      <c r="S822" s="16" t="s">
        <v>591</v>
      </c>
      <c r="T822" s="10" t="s">
        <v>2988</v>
      </c>
      <c r="U822" s="10" t="s">
        <v>2989</v>
      </c>
      <c r="V822" s="16" t="s">
        <v>1546</v>
      </c>
      <c r="W822" s="13"/>
      <c r="X822" s="16"/>
      <c r="Y822" s="13"/>
      <c r="Z822" s="13"/>
      <c r="AA822" s="10"/>
      <c r="AB822" s="10"/>
      <c r="AC822" s="10"/>
      <c r="AD822" s="10"/>
    </row>
    <row r="823" spans="2:30" ht="24" x14ac:dyDescent="0.55000000000000004">
      <c r="B823" s="16"/>
      <c r="C823" s="16"/>
      <c r="D823" s="16"/>
      <c r="E823" s="16"/>
      <c r="F823" s="10"/>
      <c r="G823" s="10"/>
      <c r="H823" s="16"/>
      <c r="I823" s="16"/>
      <c r="J823" s="16"/>
      <c r="K823" s="16"/>
      <c r="L823" s="10"/>
      <c r="M823" s="10"/>
      <c r="N823" s="10"/>
      <c r="O823" s="10"/>
      <c r="P823" s="16"/>
      <c r="Q823" s="13">
        <v>1</v>
      </c>
      <c r="R823" s="16" t="s">
        <v>1209</v>
      </c>
      <c r="S823" s="16" t="s">
        <v>592</v>
      </c>
      <c r="T823" s="10" t="s">
        <v>549</v>
      </c>
      <c r="U823" s="10" t="s">
        <v>284</v>
      </c>
      <c r="V823" s="16" t="s">
        <v>1546</v>
      </c>
      <c r="W823" s="13"/>
      <c r="X823" s="16"/>
      <c r="Y823" s="13"/>
      <c r="Z823" s="13"/>
      <c r="AA823" s="10"/>
      <c r="AB823" s="10"/>
      <c r="AC823" s="10"/>
      <c r="AD823" s="10"/>
    </row>
    <row r="824" spans="2:30" ht="24" x14ac:dyDescent="0.55000000000000004">
      <c r="B824" s="16"/>
      <c r="C824" s="16"/>
      <c r="D824" s="16"/>
      <c r="E824" s="16"/>
      <c r="F824" s="10"/>
      <c r="G824" s="10"/>
      <c r="H824" s="16"/>
      <c r="I824" s="16"/>
      <c r="J824" s="16"/>
      <c r="K824" s="16"/>
      <c r="L824" s="10"/>
      <c r="M824" s="10"/>
      <c r="N824" s="10"/>
      <c r="O824" s="10"/>
      <c r="P824" s="16"/>
      <c r="Q824" s="13">
        <v>2</v>
      </c>
      <c r="R824" s="16" t="s">
        <v>1207</v>
      </c>
      <c r="S824" s="16" t="s">
        <v>592</v>
      </c>
      <c r="T824" s="10" t="s">
        <v>1208</v>
      </c>
      <c r="U824" s="10" t="s">
        <v>304</v>
      </c>
      <c r="V824" s="16" t="s">
        <v>1546</v>
      </c>
      <c r="W824" s="13"/>
      <c r="X824" s="16"/>
      <c r="Y824" s="13"/>
      <c r="Z824" s="13"/>
      <c r="AA824" s="10"/>
      <c r="AB824" s="10"/>
      <c r="AC824" s="10"/>
      <c r="AD824" s="10"/>
    </row>
    <row r="825" spans="2:30" ht="24" x14ac:dyDescent="0.55000000000000004">
      <c r="B825" s="16"/>
      <c r="C825" s="16"/>
      <c r="D825" s="16"/>
      <c r="E825" s="16"/>
      <c r="F825" s="10"/>
      <c r="G825" s="10"/>
      <c r="H825" s="16"/>
      <c r="I825" s="16"/>
      <c r="J825" s="16"/>
      <c r="K825" s="16"/>
      <c r="L825" s="10"/>
      <c r="M825" s="10"/>
      <c r="N825" s="10"/>
      <c r="O825" s="10"/>
      <c r="P825" s="16"/>
      <c r="Q825" s="13">
        <v>3</v>
      </c>
      <c r="R825" s="16" t="s">
        <v>1214</v>
      </c>
      <c r="S825" s="16" t="s">
        <v>592</v>
      </c>
      <c r="T825" s="10" t="s">
        <v>553</v>
      </c>
      <c r="U825" s="10" t="s">
        <v>305</v>
      </c>
      <c r="V825" s="16" t="s">
        <v>1546</v>
      </c>
      <c r="W825" s="13"/>
      <c r="X825" s="16"/>
      <c r="Y825" s="13"/>
      <c r="Z825" s="13"/>
      <c r="AA825" s="10"/>
      <c r="AB825" s="10"/>
      <c r="AC825" s="10"/>
      <c r="AD825" s="10"/>
    </row>
    <row r="826" spans="2:30" ht="24" x14ac:dyDescent="0.55000000000000004">
      <c r="B826" s="16"/>
      <c r="C826" s="16"/>
      <c r="D826" s="16"/>
      <c r="E826" s="16"/>
      <c r="F826" s="10"/>
      <c r="G826" s="10"/>
      <c r="H826" s="16"/>
      <c r="I826" s="16"/>
      <c r="J826" s="16"/>
      <c r="K826" s="16"/>
      <c r="L826" s="10"/>
      <c r="M826" s="10"/>
      <c r="N826" s="10"/>
      <c r="O826" s="10"/>
      <c r="P826" s="16"/>
      <c r="Q826" s="13">
        <v>4</v>
      </c>
      <c r="R826" s="16" t="s">
        <v>1216</v>
      </c>
      <c r="S826" s="16" t="s">
        <v>592</v>
      </c>
      <c r="T826" s="10" t="s">
        <v>1509</v>
      </c>
      <c r="U826" s="10" t="s">
        <v>306</v>
      </c>
      <c r="V826" s="16" t="s">
        <v>1546</v>
      </c>
      <c r="W826" s="13"/>
      <c r="X826" s="16"/>
      <c r="Y826" s="13"/>
      <c r="Z826" s="13"/>
      <c r="AA826" s="10"/>
      <c r="AB826" s="10"/>
      <c r="AC826" s="10"/>
      <c r="AD826" s="10"/>
    </row>
    <row r="827" spans="2:30" ht="24" x14ac:dyDescent="0.55000000000000004">
      <c r="B827" s="16"/>
      <c r="C827" s="16"/>
      <c r="D827" s="16"/>
      <c r="E827" s="16"/>
      <c r="F827" s="10"/>
      <c r="G827" s="10"/>
      <c r="H827" s="16"/>
      <c r="I827" s="16"/>
      <c r="J827" s="16"/>
      <c r="K827" s="16"/>
      <c r="L827" s="10"/>
      <c r="M827" s="10"/>
      <c r="N827" s="10"/>
      <c r="O827" s="10"/>
      <c r="P827" s="16"/>
      <c r="Q827" s="13">
        <v>5</v>
      </c>
      <c r="R827" s="16" t="s">
        <v>1213</v>
      </c>
      <c r="S827" s="16" t="s">
        <v>592</v>
      </c>
      <c r="T827" s="10" t="s">
        <v>529</v>
      </c>
      <c r="U827" s="10" t="s">
        <v>160</v>
      </c>
      <c r="V827" s="16" t="s">
        <v>1546</v>
      </c>
      <c r="W827" s="13"/>
      <c r="X827" s="16"/>
      <c r="Y827" s="13"/>
      <c r="Z827" s="13"/>
      <c r="AA827" s="10"/>
      <c r="AB827" s="10"/>
      <c r="AC827" s="10"/>
      <c r="AD827" s="10"/>
    </row>
    <row r="828" spans="2:30" ht="24" x14ac:dyDescent="0.55000000000000004">
      <c r="B828" s="16"/>
      <c r="C828" s="16"/>
      <c r="D828" s="16"/>
      <c r="E828" s="16"/>
      <c r="F828" s="10"/>
      <c r="G828" s="10"/>
      <c r="H828" s="16"/>
      <c r="I828" s="16"/>
      <c r="J828" s="16"/>
      <c r="K828" s="16"/>
      <c r="L828" s="10"/>
      <c r="M828" s="10"/>
      <c r="N828" s="10"/>
      <c r="O828" s="10"/>
      <c r="P828" s="16"/>
      <c r="Q828" s="13">
        <v>6</v>
      </c>
      <c r="R828" s="16" t="s">
        <v>1218</v>
      </c>
      <c r="S828" s="16" t="s">
        <v>592</v>
      </c>
      <c r="T828" s="10" t="s">
        <v>1522</v>
      </c>
      <c r="U828" s="10" t="s">
        <v>329</v>
      </c>
      <c r="V828" s="16" t="s">
        <v>1546</v>
      </c>
      <c r="W828" s="13"/>
      <c r="X828" s="16"/>
      <c r="Y828" s="13"/>
      <c r="Z828" s="13"/>
      <c r="AA828" s="10"/>
      <c r="AB828" s="10"/>
      <c r="AC828" s="10"/>
      <c r="AD828" s="10"/>
    </row>
    <row r="829" spans="2:30" ht="24" x14ac:dyDescent="0.55000000000000004">
      <c r="B829" s="16"/>
      <c r="C829" s="16"/>
      <c r="D829" s="16"/>
      <c r="E829" s="16"/>
      <c r="F829" s="10"/>
      <c r="G829" s="10"/>
      <c r="H829" s="16"/>
      <c r="I829" s="16"/>
      <c r="J829" s="16"/>
      <c r="K829" s="16"/>
      <c r="L829" s="10"/>
      <c r="M829" s="10"/>
      <c r="N829" s="10"/>
      <c r="O829" s="10"/>
      <c r="P829" s="16"/>
      <c r="Q829" s="13">
        <v>7</v>
      </c>
      <c r="R829" s="16" t="s">
        <v>1211</v>
      </c>
      <c r="S829" s="16" t="s">
        <v>592</v>
      </c>
      <c r="T829" s="10" t="s">
        <v>1529</v>
      </c>
      <c r="U829" s="10" t="s">
        <v>343</v>
      </c>
      <c r="V829" s="16" t="s">
        <v>1546</v>
      </c>
      <c r="W829" s="13"/>
      <c r="X829" s="16"/>
      <c r="Y829" s="13"/>
      <c r="Z829" s="13"/>
      <c r="AA829" s="10"/>
      <c r="AB829" s="10"/>
      <c r="AC829" s="10"/>
      <c r="AD829" s="10"/>
    </row>
    <row r="830" spans="2:30" ht="24" x14ac:dyDescent="0.55000000000000004">
      <c r="B830" s="16"/>
      <c r="C830" s="16"/>
      <c r="D830" s="16"/>
      <c r="E830" s="16"/>
      <c r="F830" s="10"/>
      <c r="G830" s="10"/>
      <c r="H830" s="16"/>
      <c r="I830" s="16"/>
      <c r="J830" s="16"/>
      <c r="K830" s="16"/>
      <c r="L830" s="10"/>
      <c r="M830" s="10"/>
      <c r="N830" s="10"/>
      <c r="O830" s="10"/>
      <c r="P830" s="16"/>
      <c r="Q830" s="13">
        <v>8</v>
      </c>
      <c r="R830" s="16" t="s">
        <v>1252</v>
      </c>
      <c r="S830" s="16" t="s">
        <v>592</v>
      </c>
      <c r="T830" s="10" t="s">
        <v>354</v>
      </c>
      <c r="U830" s="10" t="s">
        <v>355</v>
      </c>
      <c r="V830" s="16" t="s">
        <v>1546</v>
      </c>
      <c r="W830" s="13"/>
      <c r="X830" s="16"/>
      <c r="Y830" s="13"/>
      <c r="Z830" s="13"/>
      <c r="AA830" s="10"/>
      <c r="AB830" s="10"/>
      <c r="AC830" s="10"/>
      <c r="AD830" s="10"/>
    </row>
    <row r="831" spans="2:30" ht="24" x14ac:dyDescent="0.55000000000000004">
      <c r="B831" s="16"/>
      <c r="C831" s="16"/>
      <c r="D831" s="16"/>
      <c r="E831" s="16"/>
      <c r="F831" s="10"/>
      <c r="G831" s="10"/>
      <c r="H831" s="16"/>
      <c r="I831" s="16"/>
      <c r="J831" s="16"/>
      <c r="K831" s="16"/>
      <c r="L831" s="10"/>
      <c r="M831" s="10"/>
      <c r="N831" s="10"/>
      <c r="O831" s="10"/>
      <c r="P831" s="16"/>
      <c r="Q831" s="13">
        <v>9</v>
      </c>
      <c r="R831" s="16" t="s">
        <v>1257</v>
      </c>
      <c r="S831" s="16" t="s">
        <v>592</v>
      </c>
      <c r="T831" s="10" t="s">
        <v>2071</v>
      </c>
      <c r="U831" s="10" t="s">
        <v>1258</v>
      </c>
      <c r="V831" s="16" t="s">
        <v>1546</v>
      </c>
      <c r="W831" s="13"/>
      <c r="X831" s="16"/>
      <c r="Y831" s="13"/>
      <c r="Z831" s="13"/>
      <c r="AA831" s="10"/>
      <c r="AB831" s="10"/>
      <c r="AC831" s="10"/>
      <c r="AD831" s="10"/>
    </row>
    <row r="832" spans="2:30" ht="24" x14ac:dyDescent="0.55000000000000004">
      <c r="B832" s="16"/>
      <c r="C832" s="16"/>
      <c r="D832" s="16"/>
      <c r="E832" s="16"/>
      <c r="F832" s="10"/>
      <c r="G832" s="10"/>
      <c r="H832" s="16"/>
      <c r="I832" s="16"/>
      <c r="J832" s="16"/>
      <c r="K832" s="16"/>
      <c r="L832" s="10"/>
      <c r="M832" s="10"/>
      <c r="N832" s="10"/>
      <c r="O832" s="10"/>
      <c r="P832" s="16"/>
      <c r="Q832" s="13">
        <v>10</v>
      </c>
      <c r="R832" s="16" t="s">
        <v>1265</v>
      </c>
      <c r="S832" s="16" t="s">
        <v>592</v>
      </c>
      <c r="T832" s="10" t="s">
        <v>1266</v>
      </c>
      <c r="U832" s="10" t="s">
        <v>1267</v>
      </c>
      <c r="V832" s="16" t="s">
        <v>1546</v>
      </c>
      <c r="W832" s="13"/>
      <c r="X832" s="16"/>
      <c r="Y832" s="13"/>
      <c r="Z832" s="13"/>
      <c r="AA832" s="10"/>
      <c r="AB832" s="10"/>
      <c r="AC832" s="10"/>
      <c r="AD832" s="10"/>
    </row>
    <row r="833" spans="2:30" ht="24" x14ac:dyDescent="0.55000000000000004">
      <c r="B833" s="16"/>
      <c r="C833" s="16"/>
      <c r="D833" s="16"/>
      <c r="E833" s="16"/>
      <c r="F833" s="10"/>
      <c r="G833" s="10"/>
      <c r="H833" s="16"/>
      <c r="I833" s="16"/>
      <c r="J833" s="16"/>
      <c r="K833" s="16"/>
      <c r="L833" s="10"/>
      <c r="M833" s="10"/>
      <c r="N833" s="10"/>
      <c r="O833" s="10"/>
      <c r="P833" s="16"/>
      <c r="Q833" s="13">
        <v>11</v>
      </c>
      <c r="R833" s="16" t="s">
        <v>1240</v>
      </c>
      <c r="S833" s="16" t="s">
        <v>592</v>
      </c>
      <c r="T833" s="10" t="s">
        <v>1513</v>
      </c>
      <c r="U833" s="10" t="s">
        <v>1241</v>
      </c>
      <c r="V833" s="16" t="s">
        <v>1546</v>
      </c>
      <c r="W833" s="13"/>
      <c r="X833" s="16"/>
      <c r="Y833" s="13"/>
      <c r="Z833" s="13"/>
      <c r="AA833" s="10"/>
      <c r="AB833" s="10"/>
      <c r="AC833" s="10"/>
      <c r="AD833" s="10"/>
    </row>
    <row r="834" spans="2:30" ht="24" x14ac:dyDescent="0.55000000000000004">
      <c r="B834" s="16"/>
      <c r="C834" s="16"/>
      <c r="D834" s="16"/>
      <c r="E834" s="16"/>
      <c r="F834" s="10"/>
      <c r="G834" s="10"/>
      <c r="H834" s="16"/>
      <c r="I834" s="16"/>
      <c r="J834" s="16"/>
      <c r="K834" s="16"/>
      <c r="L834" s="10"/>
      <c r="M834" s="10"/>
      <c r="N834" s="10"/>
      <c r="O834" s="10"/>
      <c r="P834" s="16"/>
      <c r="Q834" s="13">
        <v>12</v>
      </c>
      <c r="R834" s="16" t="s">
        <v>1514</v>
      </c>
      <c r="S834" s="16" t="s">
        <v>592</v>
      </c>
      <c r="T834" s="10" t="s">
        <v>1515</v>
      </c>
      <c r="U834" s="10" t="s">
        <v>1516</v>
      </c>
      <c r="V834" s="16" t="s">
        <v>1546</v>
      </c>
      <c r="W834" s="13"/>
      <c r="X834" s="16"/>
      <c r="Y834" s="13"/>
      <c r="Z834" s="13"/>
      <c r="AA834" s="10"/>
      <c r="AB834" s="10"/>
      <c r="AC834" s="10"/>
      <c r="AD834" s="10"/>
    </row>
    <row r="835" spans="2:30" ht="24" x14ac:dyDescent="0.55000000000000004">
      <c r="B835" s="16"/>
      <c r="C835" s="16"/>
      <c r="D835" s="16"/>
      <c r="E835" s="16"/>
      <c r="F835" s="10"/>
      <c r="G835" s="10"/>
      <c r="H835" s="16"/>
      <c r="I835" s="16"/>
      <c r="J835" s="16"/>
      <c r="K835" s="16"/>
      <c r="L835" s="10"/>
      <c r="M835" s="10"/>
      <c r="N835" s="10"/>
      <c r="O835" s="10"/>
      <c r="P835" s="16"/>
      <c r="Q835" s="13">
        <v>13</v>
      </c>
      <c r="R835" s="16" t="s">
        <v>2091</v>
      </c>
      <c r="S835" s="16" t="s">
        <v>592</v>
      </c>
      <c r="T835" s="10" t="s">
        <v>2092</v>
      </c>
      <c r="U835" s="10" t="s">
        <v>496</v>
      </c>
      <c r="V835" s="16" t="s">
        <v>1546</v>
      </c>
      <c r="W835" s="13"/>
      <c r="X835" s="16"/>
      <c r="Y835" s="13"/>
      <c r="Z835" s="13"/>
      <c r="AA835" s="10"/>
      <c r="AB835" s="10"/>
      <c r="AC835" s="10"/>
      <c r="AD835" s="10"/>
    </row>
    <row r="836" spans="2:30" ht="24" x14ac:dyDescent="0.55000000000000004">
      <c r="B836" s="16"/>
      <c r="C836" s="16"/>
      <c r="D836" s="16"/>
      <c r="E836" s="16"/>
      <c r="F836" s="10"/>
      <c r="G836" s="10"/>
      <c r="H836" s="16"/>
      <c r="I836" s="16"/>
      <c r="J836" s="16"/>
      <c r="K836" s="16"/>
      <c r="L836" s="10"/>
      <c r="M836" s="10"/>
      <c r="N836" s="10"/>
      <c r="O836" s="10"/>
      <c r="P836" s="16"/>
      <c r="Q836" s="13">
        <v>14</v>
      </c>
      <c r="R836" s="16" t="s">
        <v>2093</v>
      </c>
      <c r="S836" s="16" t="s">
        <v>592</v>
      </c>
      <c r="T836" s="10" t="s">
        <v>2094</v>
      </c>
      <c r="U836" s="10" t="s">
        <v>1585</v>
      </c>
      <c r="V836" s="16" t="s">
        <v>1546</v>
      </c>
      <c r="W836" s="13"/>
      <c r="X836" s="16"/>
      <c r="Y836" s="13"/>
      <c r="Z836" s="13"/>
      <c r="AA836" s="10"/>
      <c r="AB836" s="10"/>
      <c r="AC836" s="10"/>
      <c r="AD836" s="10"/>
    </row>
    <row r="837" spans="2:30" ht="24" x14ac:dyDescent="0.55000000000000004">
      <c r="B837" s="16"/>
      <c r="C837" s="16"/>
      <c r="D837" s="16"/>
      <c r="E837" s="16"/>
      <c r="F837" s="10"/>
      <c r="G837" s="10"/>
      <c r="H837" s="16"/>
      <c r="I837" s="16"/>
      <c r="J837" s="16"/>
      <c r="K837" s="16"/>
      <c r="L837" s="10"/>
      <c r="M837" s="10"/>
      <c r="N837" s="10"/>
      <c r="O837" s="10"/>
      <c r="P837" s="16"/>
      <c r="Q837" s="13">
        <v>15</v>
      </c>
      <c r="R837" s="16" t="s">
        <v>2101</v>
      </c>
      <c r="S837" s="16" t="s">
        <v>592</v>
      </c>
      <c r="T837" s="10" t="s">
        <v>499</v>
      </c>
      <c r="U837" s="10" t="s">
        <v>1443</v>
      </c>
      <c r="V837" s="16" t="s">
        <v>1546</v>
      </c>
      <c r="W837" s="13"/>
      <c r="X837" s="16"/>
      <c r="Y837" s="13"/>
      <c r="Z837" s="13"/>
      <c r="AA837" s="10"/>
      <c r="AB837" s="10"/>
      <c r="AC837" s="10"/>
      <c r="AD837" s="10"/>
    </row>
    <row r="838" spans="2:30" ht="24" x14ac:dyDescent="0.55000000000000004">
      <c r="B838" s="16"/>
      <c r="C838" s="16"/>
      <c r="D838" s="16"/>
      <c r="E838" s="16"/>
      <c r="F838" s="10"/>
      <c r="G838" s="10"/>
      <c r="H838" s="16"/>
      <c r="I838" s="16"/>
      <c r="J838" s="16"/>
      <c r="K838" s="16"/>
      <c r="L838" s="10"/>
      <c r="M838" s="10"/>
      <c r="N838" s="10"/>
      <c r="O838" s="10"/>
      <c r="P838" s="16"/>
      <c r="Q838" s="13">
        <v>16</v>
      </c>
      <c r="R838" s="16" t="s">
        <v>2107</v>
      </c>
      <c r="S838" s="16" t="s">
        <v>592</v>
      </c>
      <c r="T838" s="10" t="s">
        <v>2108</v>
      </c>
      <c r="U838" s="10" t="s">
        <v>2109</v>
      </c>
      <c r="V838" s="16" t="s">
        <v>1546</v>
      </c>
      <c r="W838" s="13"/>
      <c r="X838" s="16"/>
      <c r="Y838" s="13"/>
      <c r="Z838" s="13"/>
      <c r="AA838" s="10"/>
      <c r="AB838" s="10"/>
      <c r="AC838" s="10"/>
      <c r="AD838" s="10"/>
    </row>
    <row r="839" spans="2:30" ht="24" x14ac:dyDescent="0.55000000000000004">
      <c r="B839" s="16"/>
      <c r="C839" s="16"/>
      <c r="D839" s="16"/>
      <c r="E839" s="16"/>
      <c r="F839" s="10"/>
      <c r="G839" s="10"/>
      <c r="H839" s="16"/>
      <c r="I839" s="16"/>
      <c r="J839" s="16"/>
      <c r="K839" s="16"/>
      <c r="L839" s="10"/>
      <c r="M839" s="10"/>
      <c r="N839" s="10"/>
      <c r="O839" s="10"/>
      <c r="P839" s="16"/>
      <c r="Q839" s="13">
        <v>17</v>
      </c>
      <c r="R839" s="16" t="s">
        <v>2114</v>
      </c>
      <c r="S839" s="16" t="s">
        <v>592</v>
      </c>
      <c r="T839" s="10" t="s">
        <v>2115</v>
      </c>
      <c r="U839" s="10" t="s">
        <v>530</v>
      </c>
      <c r="V839" s="16" t="s">
        <v>1546</v>
      </c>
      <c r="W839" s="13"/>
      <c r="X839" s="16"/>
      <c r="Y839" s="13"/>
      <c r="Z839" s="13"/>
      <c r="AA839" s="10"/>
      <c r="AB839" s="10"/>
      <c r="AC839" s="10"/>
      <c r="AD839" s="10"/>
    </row>
    <row r="840" spans="2:30" ht="24" x14ac:dyDescent="0.55000000000000004">
      <c r="B840" s="16"/>
      <c r="C840" s="16"/>
      <c r="D840" s="16"/>
      <c r="E840" s="16"/>
      <c r="F840" s="10"/>
      <c r="G840" s="10"/>
      <c r="H840" s="16"/>
      <c r="I840" s="16"/>
      <c r="J840" s="16"/>
      <c r="K840" s="16"/>
      <c r="L840" s="10"/>
      <c r="M840" s="10"/>
      <c r="N840" s="10"/>
      <c r="O840" s="10"/>
      <c r="P840" s="16"/>
      <c r="Q840" s="13">
        <v>18</v>
      </c>
      <c r="R840" s="16" t="s">
        <v>2122</v>
      </c>
      <c r="S840" s="16" t="s">
        <v>592</v>
      </c>
      <c r="T840" s="10" t="s">
        <v>2123</v>
      </c>
      <c r="U840" s="10" t="s">
        <v>1453</v>
      </c>
      <c r="V840" s="16" t="s">
        <v>1546</v>
      </c>
      <c r="W840" s="13"/>
      <c r="X840" s="16"/>
      <c r="Y840" s="13"/>
      <c r="Z840" s="13"/>
      <c r="AA840" s="10"/>
      <c r="AB840" s="10"/>
      <c r="AC840" s="10"/>
      <c r="AD840" s="10"/>
    </row>
    <row r="841" spans="2:30" ht="24" x14ac:dyDescent="0.55000000000000004">
      <c r="B841" s="16"/>
      <c r="C841" s="16"/>
      <c r="D841" s="16"/>
      <c r="E841" s="16"/>
      <c r="F841" s="10"/>
      <c r="G841" s="10"/>
      <c r="H841" s="16"/>
      <c r="I841" s="16"/>
      <c r="J841" s="16"/>
      <c r="K841" s="16"/>
      <c r="L841" s="10"/>
      <c r="M841" s="10"/>
      <c r="N841" s="10"/>
      <c r="O841" s="10"/>
      <c r="P841" s="16"/>
      <c r="Q841" s="13">
        <v>19</v>
      </c>
      <c r="R841" s="16" t="s">
        <v>2129</v>
      </c>
      <c r="S841" s="16" t="s">
        <v>592</v>
      </c>
      <c r="T841" s="10" t="s">
        <v>2130</v>
      </c>
      <c r="U841" s="10" t="s">
        <v>2131</v>
      </c>
      <c r="V841" s="16" t="s">
        <v>1546</v>
      </c>
      <c r="W841" s="13"/>
      <c r="X841" s="16"/>
      <c r="Y841" s="13"/>
      <c r="Z841" s="13"/>
      <c r="AA841" s="10"/>
      <c r="AB841" s="10"/>
      <c r="AC841" s="10"/>
      <c r="AD841" s="10"/>
    </row>
    <row r="842" spans="2:30" ht="24" x14ac:dyDescent="0.55000000000000004">
      <c r="B842" s="16"/>
      <c r="C842" s="16"/>
      <c r="D842" s="16"/>
      <c r="E842" s="16"/>
      <c r="F842" s="10"/>
      <c r="G842" s="10"/>
      <c r="H842" s="16"/>
      <c r="I842" s="16"/>
      <c r="J842" s="16"/>
      <c r="K842" s="16"/>
      <c r="L842" s="10"/>
      <c r="M842" s="10"/>
      <c r="N842" s="10"/>
      <c r="O842" s="10"/>
      <c r="P842" s="16"/>
      <c r="Q842" s="13">
        <v>20</v>
      </c>
      <c r="R842" s="16" t="s">
        <v>2137</v>
      </c>
      <c r="S842" s="16" t="s">
        <v>592</v>
      </c>
      <c r="T842" s="10" t="s">
        <v>1303</v>
      </c>
      <c r="U842" s="10" t="s">
        <v>1578</v>
      </c>
      <c r="V842" s="16" t="s">
        <v>1546</v>
      </c>
      <c r="W842" s="13"/>
      <c r="X842" s="16"/>
      <c r="Y842" s="13"/>
      <c r="Z842" s="13"/>
      <c r="AA842" s="10"/>
      <c r="AB842" s="10"/>
      <c r="AC842" s="10"/>
      <c r="AD842" s="10"/>
    </row>
    <row r="843" spans="2:30" ht="24" x14ac:dyDescent="0.55000000000000004">
      <c r="B843" s="16"/>
      <c r="C843" s="16"/>
      <c r="D843" s="16"/>
      <c r="E843" s="16"/>
      <c r="F843" s="10"/>
      <c r="G843" s="10"/>
      <c r="H843" s="16"/>
      <c r="I843" s="16"/>
      <c r="J843" s="16"/>
      <c r="K843" s="16"/>
      <c r="L843" s="10"/>
      <c r="M843" s="10"/>
      <c r="N843" s="10"/>
      <c r="O843" s="10"/>
      <c r="P843" s="16"/>
      <c r="Q843" s="24">
        <v>21</v>
      </c>
      <c r="R843" s="25" t="s">
        <v>2149</v>
      </c>
      <c r="S843" s="25" t="s">
        <v>592</v>
      </c>
      <c r="T843" s="11" t="s">
        <v>2150</v>
      </c>
      <c r="U843" s="11" t="s">
        <v>2151</v>
      </c>
      <c r="V843" s="16" t="s">
        <v>1546</v>
      </c>
      <c r="W843" s="13"/>
      <c r="X843" s="16"/>
      <c r="Y843" s="13"/>
      <c r="Z843" s="13"/>
      <c r="AA843" s="10"/>
      <c r="AB843" s="10"/>
      <c r="AC843" s="10"/>
      <c r="AD843" s="10"/>
    </row>
    <row r="844" spans="2:30" ht="24" x14ac:dyDescent="0.55000000000000004">
      <c r="B844" s="16"/>
      <c r="C844" s="16"/>
      <c r="D844" s="16"/>
      <c r="E844" s="16"/>
      <c r="F844" s="10"/>
      <c r="G844" s="10"/>
      <c r="H844" s="16"/>
      <c r="I844" s="16"/>
      <c r="J844" s="16"/>
      <c r="K844" s="16"/>
      <c r="L844" s="10"/>
      <c r="M844" s="10"/>
      <c r="N844" s="10"/>
      <c r="O844" s="10"/>
      <c r="P844" s="16"/>
      <c r="Q844" s="24">
        <v>22</v>
      </c>
      <c r="R844" s="16" t="s">
        <v>2167</v>
      </c>
      <c r="S844" s="16" t="s">
        <v>592</v>
      </c>
      <c r="T844" s="10" t="s">
        <v>2168</v>
      </c>
      <c r="U844" s="10" t="s">
        <v>2169</v>
      </c>
      <c r="V844" s="16" t="s">
        <v>1546</v>
      </c>
      <c r="W844" s="13"/>
      <c r="X844" s="16"/>
      <c r="Y844" s="13"/>
      <c r="Z844" s="13"/>
      <c r="AA844" s="10"/>
      <c r="AB844" s="10"/>
      <c r="AC844" s="10"/>
      <c r="AD844" s="10"/>
    </row>
    <row r="845" spans="2:30" ht="24" x14ac:dyDescent="0.55000000000000004">
      <c r="B845" s="16"/>
      <c r="C845" s="16"/>
      <c r="D845" s="16"/>
      <c r="E845" s="16"/>
      <c r="F845" s="10"/>
      <c r="G845" s="10"/>
      <c r="H845" s="16"/>
      <c r="I845" s="16"/>
      <c r="J845" s="16"/>
      <c r="K845" s="16"/>
      <c r="L845" s="10"/>
      <c r="M845" s="10"/>
      <c r="N845" s="10"/>
      <c r="O845" s="10"/>
      <c r="P845" s="16"/>
      <c r="Q845" s="24">
        <v>23</v>
      </c>
      <c r="R845" s="16" t="s">
        <v>1244</v>
      </c>
      <c r="S845" s="16" t="s">
        <v>592</v>
      </c>
      <c r="T845" s="10" t="s">
        <v>559</v>
      </c>
      <c r="U845" s="10" t="s">
        <v>295</v>
      </c>
      <c r="V845" s="16" t="s">
        <v>1546</v>
      </c>
      <c r="W845" s="13"/>
      <c r="X845" s="16"/>
      <c r="Y845" s="13"/>
      <c r="Z845" s="13"/>
      <c r="AA845" s="10"/>
      <c r="AB845" s="10"/>
      <c r="AC845" s="10"/>
      <c r="AD845" s="10"/>
    </row>
    <row r="846" spans="2:30" ht="24" x14ac:dyDescent="0.55000000000000004">
      <c r="B846" s="16"/>
      <c r="C846" s="16"/>
      <c r="D846" s="16"/>
      <c r="E846" s="16"/>
      <c r="F846" s="10"/>
      <c r="G846" s="10"/>
      <c r="H846" s="16"/>
      <c r="I846" s="16"/>
      <c r="J846" s="16"/>
      <c r="K846" s="16"/>
      <c r="L846" s="10"/>
      <c r="M846" s="10"/>
      <c r="N846" s="10"/>
      <c r="O846" s="10"/>
      <c r="P846" s="16"/>
      <c r="Q846" s="13">
        <v>24</v>
      </c>
      <c r="R846" s="25" t="s">
        <v>1288</v>
      </c>
      <c r="S846" s="25" t="s">
        <v>592</v>
      </c>
      <c r="T846" s="11" t="s">
        <v>1506</v>
      </c>
      <c r="U846" s="11" t="s">
        <v>299</v>
      </c>
      <c r="V846" s="16" t="s">
        <v>1546</v>
      </c>
      <c r="W846" s="13"/>
      <c r="X846" s="16"/>
      <c r="Y846" s="13"/>
      <c r="Z846" s="13"/>
      <c r="AA846" s="10"/>
      <c r="AB846" s="10"/>
      <c r="AC846" s="10"/>
      <c r="AD846" s="10"/>
    </row>
    <row r="847" spans="2:30" ht="24" x14ac:dyDescent="0.55000000000000004">
      <c r="B847" s="16"/>
      <c r="C847" s="16"/>
      <c r="D847" s="16"/>
      <c r="E847" s="16"/>
      <c r="F847" s="10"/>
      <c r="G847" s="10"/>
      <c r="H847" s="16"/>
      <c r="I847" s="16"/>
      <c r="J847" s="16"/>
      <c r="K847" s="16"/>
      <c r="L847" s="10"/>
      <c r="M847" s="10"/>
      <c r="N847" s="10"/>
      <c r="O847" s="10"/>
      <c r="P847" s="16"/>
      <c r="Q847" s="13">
        <v>25</v>
      </c>
      <c r="R847" s="16" t="s">
        <v>1249</v>
      </c>
      <c r="S847" s="16" t="s">
        <v>592</v>
      </c>
      <c r="T847" s="10" t="s">
        <v>2181</v>
      </c>
      <c r="U847" s="10" t="s">
        <v>320</v>
      </c>
      <c r="V847" s="16" t="s">
        <v>1546</v>
      </c>
      <c r="W847" s="13"/>
      <c r="X847" s="16"/>
      <c r="Y847" s="13"/>
      <c r="Z847" s="13"/>
      <c r="AA847" s="10"/>
      <c r="AB847" s="10"/>
      <c r="AC847" s="10"/>
      <c r="AD847" s="10"/>
    </row>
    <row r="848" spans="2:30" ht="24" x14ac:dyDescent="0.55000000000000004">
      <c r="B848" s="16"/>
      <c r="C848" s="16"/>
      <c r="D848" s="16"/>
      <c r="E848" s="16"/>
      <c r="F848" s="10"/>
      <c r="G848" s="10"/>
      <c r="H848" s="16"/>
      <c r="I848" s="16"/>
      <c r="J848" s="16"/>
      <c r="K848" s="16"/>
      <c r="L848" s="10"/>
      <c r="M848" s="10"/>
      <c r="N848" s="10"/>
      <c r="O848" s="10"/>
      <c r="P848" s="16"/>
      <c r="Q848" s="24">
        <v>26</v>
      </c>
      <c r="R848" s="25" t="s">
        <v>1274</v>
      </c>
      <c r="S848" s="25" t="s">
        <v>592</v>
      </c>
      <c r="T848" s="11" t="s">
        <v>1275</v>
      </c>
      <c r="U848" s="11" t="s">
        <v>322</v>
      </c>
      <c r="V848" s="16" t="s">
        <v>1546</v>
      </c>
      <c r="W848" s="13"/>
      <c r="X848" s="16"/>
      <c r="Y848" s="13"/>
      <c r="Z848" s="13"/>
      <c r="AA848" s="10"/>
      <c r="AB848" s="10"/>
      <c r="AC848" s="10"/>
      <c r="AD848" s="10"/>
    </row>
    <row r="849" spans="2:30" ht="24" x14ac:dyDescent="0.55000000000000004">
      <c r="B849" s="16"/>
      <c r="C849" s="16"/>
      <c r="D849" s="16"/>
      <c r="E849" s="16"/>
      <c r="F849" s="10"/>
      <c r="G849" s="10"/>
      <c r="H849" s="16"/>
      <c r="I849" s="16"/>
      <c r="J849" s="16"/>
      <c r="K849" s="16"/>
      <c r="L849" s="10"/>
      <c r="M849" s="10"/>
      <c r="N849" s="10"/>
      <c r="O849" s="10"/>
      <c r="P849" s="16"/>
      <c r="Q849" s="13">
        <v>27</v>
      </c>
      <c r="R849" s="25" t="s">
        <v>1259</v>
      </c>
      <c r="S849" s="25" t="s">
        <v>592</v>
      </c>
      <c r="T849" s="11" t="s">
        <v>2190</v>
      </c>
      <c r="U849" s="11" t="s">
        <v>209</v>
      </c>
      <c r="V849" s="16" t="s">
        <v>1546</v>
      </c>
      <c r="W849" s="13"/>
      <c r="X849" s="16"/>
      <c r="Y849" s="13"/>
      <c r="Z849" s="13"/>
      <c r="AA849" s="10"/>
      <c r="AB849" s="10"/>
      <c r="AC849" s="10"/>
      <c r="AD849" s="10"/>
    </row>
    <row r="850" spans="2:30" ht="24" x14ac:dyDescent="0.55000000000000004">
      <c r="B850" s="16"/>
      <c r="C850" s="16"/>
      <c r="D850" s="16"/>
      <c r="E850" s="16"/>
      <c r="F850" s="10"/>
      <c r="G850" s="10"/>
      <c r="H850" s="16"/>
      <c r="I850" s="16"/>
      <c r="J850" s="16"/>
      <c r="K850" s="16"/>
      <c r="L850" s="10"/>
      <c r="M850" s="10"/>
      <c r="N850" s="10"/>
      <c r="O850" s="10"/>
      <c r="P850" s="16"/>
      <c r="Q850" s="13">
        <v>28</v>
      </c>
      <c r="R850" s="16" t="s">
        <v>1291</v>
      </c>
      <c r="S850" s="16" t="s">
        <v>592</v>
      </c>
      <c r="T850" s="10" t="s">
        <v>1528</v>
      </c>
      <c r="U850" s="10" t="s">
        <v>339</v>
      </c>
      <c r="V850" s="16" t="s">
        <v>1546</v>
      </c>
      <c r="W850" s="13"/>
      <c r="X850" s="16"/>
      <c r="Y850" s="13"/>
      <c r="Z850" s="13"/>
      <c r="AA850" s="10"/>
      <c r="AB850" s="10"/>
      <c r="AC850" s="10"/>
      <c r="AD850" s="10"/>
    </row>
    <row r="851" spans="2:30" ht="24" x14ac:dyDescent="0.55000000000000004">
      <c r="B851" s="16"/>
      <c r="C851" s="16"/>
      <c r="D851" s="16"/>
      <c r="E851" s="16"/>
      <c r="F851" s="10"/>
      <c r="G851" s="10"/>
      <c r="H851" s="16"/>
      <c r="I851" s="16"/>
      <c r="J851" s="16"/>
      <c r="K851" s="16"/>
      <c r="L851" s="10"/>
      <c r="M851" s="10"/>
      <c r="N851" s="10"/>
      <c r="O851" s="10"/>
      <c r="P851" s="16"/>
      <c r="Q851" s="13">
        <v>29</v>
      </c>
      <c r="R851" s="16" t="s">
        <v>785</v>
      </c>
      <c r="S851" s="16" t="s">
        <v>592</v>
      </c>
      <c r="T851" s="10" t="s">
        <v>526</v>
      </c>
      <c r="U851" s="10" t="s">
        <v>2201</v>
      </c>
      <c r="V851" s="16" t="s">
        <v>1546</v>
      </c>
      <c r="W851" s="13"/>
      <c r="X851" s="16"/>
      <c r="Y851" s="13"/>
      <c r="Z851" s="13"/>
      <c r="AA851" s="10"/>
      <c r="AB851" s="10"/>
      <c r="AC851" s="10"/>
      <c r="AD851" s="10"/>
    </row>
    <row r="852" spans="2:30" ht="24" x14ac:dyDescent="0.55000000000000004">
      <c r="B852" s="16"/>
      <c r="C852" s="16"/>
      <c r="D852" s="16"/>
      <c r="E852" s="16"/>
      <c r="F852" s="10"/>
      <c r="G852" s="10"/>
      <c r="H852" s="16"/>
      <c r="I852" s="16"/>
      <c r="J852" s="16"/>
      <c r="K852" s="16"/>
      <c r="L852" s="10"/>
      <c r="M852" s="10"/>
      <c r="N852" s="10"/>
      <c r="O852" s="10"/>
      <c r="P852" s="16"/>
      <c r="Q852" s="13">
        <v>30</v>
      </c>
      <c r="R852" s="16" t="s">
        <v>2208</v>
      </c>
      <c r="S852" s="16" t="s">
        <v>592</v>
      </c>
      <c r="T852" s="10" t="s">
        <v>2209</v>
      </c>
      <c r="U852" s="10" t="s">
        <v>2210</v>
      </c>
      <c r="V852" s="16" t="s">
        <v>1546</v>
      </c>
      <c r="W852" s="13"/>
      <c r="X852" s="16"/>
      <c r="Y852" s="13"/>
      <c r="Z852" s="13"/>
      <c r="AA852" s="10"/>
      <c r="AB852" s="10"/>
      <c r="AC852" s="10"/>
      <c r="AD852" s="10"/>
    </row>
    <row r="853" spans="2:30" ht="24" x14ac:dyDescent="0.55000000000000004">
      <c r="B853" s="16"/>
      <c r="C853" s="16"/>
      <c r="D853" s="16"/>
      <c r="E853" s="16"/>
      <c r="F853" s="10"/>
      <c r="G853" s="10"/>
      <c r="H853" s="16"/>
      <c r="I853" s="16"/>
      <c r="J853" s="16"/>
      <c r="K853" s="16"/>
      <c r="L853" s="10"/>
      <c r="M853" s="10"/>
      <c r="N853" s="10"/>
      <c r="O853" s="10"/>
      <c r="P853" s="16"/>
      <c r="Q853" s="13">
        <v>31</v>
      </c>
      <c r="R853" s="16" t="s">
        <v>2214</v>
      </c>
      <c r="S853" s="16" t="s">
        <v>592</v>
      </c>
      <c r="T853" s="10" t="s">
        <v>2215</v>
      </c>
      <c r="U853" s="10" t="s">
        <v>556</v>
      </c>
      <c r="V853" s="16" t="s">
        <v>1546</v>
      </c>
      <c r="W853" s="13"/>
      <c r="X853" s="16"/>
      <c r="Y853" s="13"/>
      <c r="Z853" s="13"/>
      <c r="AA853" s="10"/>
      <c r="AB853" s="10"/>
      <c r="AC853" s="10"/>
      <c r="AD853" s="10"/>
    </row>
    <row r="854" spans="2:30" ht="24" x14ac:dyDescent="0.55000000000000004">
      <c r="B854" s="16"/>
      <c r="C854" s="16"/>
      <c r="D854" s="16"/>
      <c r="E854" s="16"/>
      <c r="F854" s="10"/>
      <c r="G854" s="10"/>
      <c r="H854" s="16"/>
      <c r="I854" s="16"/>
      <c r="J854" s="16"/>
      <c r="K854" s="16"/>
      <c r="L854" s="10"/>
      <c r="M854" s="10"/>
      <c r="N854" s="10"/>
      <c r="O854" s="10"/>
      <c r="P854" s="16"/>
      <c r="Q854" s="13">
        <v>32</v>
      </c>
      <c r="R854" s="16" t="s">
        <v>2217</v>
      </c>
      <c r="S854" s="16" t="s">
        <v>592</v>
      </c>
      <c r="T854" s="10" t="s">
        <v>2218</v>
      </c>
      <c r="U854" s="10" t="s">
        <v>2219</v>
      </c>
      <c r="V854" s="16" t="s">
        <v>1546</v>
      </c>
      <c r="W854" s="13"/>
      <c r="X854" s="16"/>
      <c r="Y854" s="13"/>
      <c r="Z854" s="13"/>
      <c r="AA854" s="10"/>
      <c r="AB854" s="10"/>
      <c r="AC854" s="10"/>
      <c r="AD854" s="10"/>
    </row>
    <row r="855" spans="2:30" ht="24" x14ac:dyDescent="0.55000000000000004">
      <c r="B855" s="16"/>
      <c r="C855" s="16"/>
      <c r="D855" s="16"/>
      <c r="E855" s="16"/>
      <c r="F855" s="10"/>
      <c r="G855" s="10"/>
      <c r="H855" s="16"/>
      <c r="I855" s="16"/>
      <c r="J855" s="16"/>
      <c r="K855" s="16"/>
      <c r="L855" s="10"/>
      <c r="M855" s="10"/>
      <c r="N855" s="10"/>
      <c r="O855" s="10"/>
      <c r="P855" s="16"/>
      <c r="Q855" s="13">
        <v>33</v>
      </c>
      <c r="R855" s="16" t="s">
        <v>2220</v>
      </c>
      <c r="S855" s="16" t="s">
        <v>592</v>
      </c>
      <c r="T855" s="10" t="s">
        <v>2221</v>
      </c>
      <c r="U855" s="10" t="s">
        <v>2222</v>
      </c>
      <c r="V855" s="16" t="s">
        <v>1546</v>
      </c>
      <c r="W855" s="13"/>
      <c r="X855" s="16"/>
      <c r="Y855" s="13"/>
      <c r="Z855" s="13"/>
      <c r="AA855" s="10"/>
      <c r="AB855" s="10"/>
      <c r="AC855" s="10"/>
      <c r="AD855" s="10"/>
    </row>
    <row r="856" spans="2:30" ht="24" x14ac:dyDescent="0.55000000000000004">
      <c r="B856" s="16"/>
      <c r="C856" s="16"/>
      <c r="D856" s="16"/>
      <c r="E856" s="16"/>
      <c r="F856" s="10"/>
      <c r="G856" s="10"/>
      <c r="H856" s="16"/>
      <c r="I856" s="16"/>
      <c r="J856" s="16"/>
      <c r="K856" s="16"/>
      <c r="L856" s="10"/>
      <c r="M856" s="10"/>
      <c r="N856" s="10"/>
      <c r="O856" s="10"/>
      <c r="P856" s="16"/>
      <c r="Q856" s="13">
        <v>34</v>
      </c>
      <c r="R856" s="16" t="s">
        <v>2223</v>
      </c>
      <c r="S856" s="16" t="s">
        <v>592</v>
      </c>
      <c r="T856" s="10" t="s">
        <v>495</v>
      </c>
      <c r="U856" s="10" t="s">
        <v>165</v>
      </c>
      <c r="V856" s="16" t="s">
        <v>1546</v>
      </c>
      <c r="W856" s="13"/>
      <c r="X856" s="16"/>
      <c r="Y856" s="13"/>
      <c r="Z856" s="13"/>
      <c r="AA856" s="10"/>
      <c r="AB856" s="10"/>
      <c r="AC856" s="10"/>
      <c r="AD856" s="10"/>
    </row>
    <row r="857" spans="2:30" ht="24" x14ac:dyDescent="0.55000000000000004">
      <c r="B857" s="16"/>
      <c r="C857" s="16"/>
      <c r="D857" s="16"/>
      <c r="E857" s="16"/>
      <c r="F857" s="10"/>
      <c r="G857" s="10"/>
      <c r="H857" s="16"/>
      <c r="I857" s="16"/>
      <c r="J857" s="16"/>
      <c r="K857" s="16"/>
      <c r="L857" s="10"/>
      <c r="M857" s="10"/>
      <c r="N857" s="10"/>
      <c r="O857" s="10"/>
      <c r="P857" s="16"/>
      <c r="Q857" s="13">
        <v>35</v>
      </c>
      <c r="R857" s="16" t="s">
        <v>2990</v>
      </c>
      <c r="S857" s="16" t="s">
        <v>592</v>
      </c>
      <c r="T857" s="10" t="s">
        <v>2991</v>
      </c>
      <c r="U857" s="10" t="s">
        <v>1845</v>
      </c>
      <c r="V857" s="16" t="s">
        <v>1546</v>
      </c>
      <c r="W857" s="13"/>
      <c r="X857" s="16"/>
      <c r="Y857" s="13"/>
      <c r="Z857" s="13"/>
      <c r="AA857" s="10"/>
      <c r="AB857" s="10"/>
      <c r="AC857" s="10"/>
      <c r="AD857" s="10"/>
    </row>
    <row r="858" spans="2:30" ht="24" x14ac:dyDescent="0.55000000000000004">
      <c r="B858" s="16"/>
      <c r="C858" s="16"/>
      <c r="D858" s="16"/>
      <c r="E858" s="16"/>
      <c r="F858" s="10"/>
      <c r="G858" s="10"/>
      <c r="H858" s="16"/>
      <c r="I858" s="16"/>
      <c r="J858" s="16"/>
      <c r="K858" s="16"/>
      <c r="L858" s="10"/>
      <c r="M858" s="10"/>
      <c r="N858" s="10"/>
      <c r="O858" s="10"/>
      <c r="P858" s="16"/>
      <c r="Q858" s="13">
        <v>1</v>
      </c>
      <c r="R858" s="16" t="s">
        <v>1225</v>
      </c>
      <c r="S858" s="16" t="s">
        <v>593</v>
      </c>
      <c r="T858" s="10" t="s">
        <v>2056</v>
      </c>
      <c r="U858" s="10" t="s">
        <v>318</v>
      </c>
      <c r="V858" s="16" t="s">
        <v>1546</v>
      </c>
      <c r="W858" s="13"/>
      <c r="X858" s="16"/>
      <c r="Y858" s="13"/>
      <c r="Z858" s="13"/>
      <c r="AA858" s="10"/>
      <c r="AB858" s="10"/>
      <c r="AC858" s="10"/>
      <c r="AD858" s="10"/>
    </row>
    <row r="859" spans="2:30" ht="24" x14ac:dyDescent="0.55000000000000004">
      <c r="B859" s="16"/>
      <c r="C859" s="16"/>
      <c r="D859" s="16"/>
      <c r="E859" s="16"/>
      <c r="F859" s="10"/>
      <c r="G859" s="10"/>
      <c r="H859" s="16"/>
      <c r="I859" s="16"/>
      <c r="J859" s="16"/>
      <c r="K859" s="16"/>
      <c r="L859" s="10"/>
      <c r="M859" s="10"/>
      <c r="N859" s="10"/>
      <c r="O859" s="10"/>
      <c r="P859" s="16"/>
      <c r="Q859" s="13">
        <v>2</v>
      </c>
      <c r="R859" s="16" t="s">
        <v>1231</v>
      </c>
      <c r="S859" s="16" t="s">
        <v>593</v>
      </c>
      <c r="T859" s="10" t="s">
        <v>1232</v>
      </c>
      <c r="U859" s="10" t="s">
        <v>149</v>
      </c>
      <c r="V859" s="16" t="s">
        <v>1546</v>
      </c>
      <c r="W859" s="13"/>
      <c r="X859" s="16"/>
      <c r="Y859" s="13"/>
      <c r="Z859" s="13"/>
      <c r="AA859" s="10"/>
      <c r="AB859" s="10"/>
      <c r="AC859" s="10"/>
      <c r="AD859" s="10"/>
    </row>
    <row r="860" spans="2:30" ht="24" x14ac:dyDescent="0.55000000000000004">
      <c r="B860" s="16"/>
      <c r="C860" s="16"/>
      <c r="D860" s="16"/>
      <c r="E860" s="16"/>
      <c r="F860" s="10"/>
      <c r="G860" s="10"/>
      <c r="H860" s="16"/>
      <c r="I860" s="16"/>
      <c r="J860" s="16"/>
      <c r="K860" s="16"/>
      <c r="L860" s="10"/>
      <c r="M860" s="10"/>
      <c r="N860" s="10"/>
      <c r="O860" s="10"/>
      <c r="P860" s="16"/>
      <c r="Q860" s="13">
        <v>3</v>
      </c>
      <c r="R860" s="16" t="s">
        <v>1212</v>
      </c>
      <c r="S860" s="16" t="s">
        <v>593</v>
      </c>
      <c r="T860" s="10" t="s">
        <v>528</v>
      </c>
      <c r="U860" s="10" t="s">
        <v>345</v>
      </c>
      <c r="V860" s="16" t="s">
        <v>1546</v>
      </c>
      <c r="W860" s="13"/>
      <c r="X860" s="16"/>
      <c r="Y860" s="13"/>
      <c r="Z860" s="13"/>
      <c r="AA860" s="10"/>
      <c r="AB860" s="10"/>
      <c r="AC860" s="10"/>
      <c r="AD860" s="10"/>
    </row>
    <row r="861" spans="2:30" ht="24" x14ac:dyDescent="0.55000000000000004">
      <c r="B861" s="16"/>
      <c r="C861" s="16"/>
      <c r="D861" s="16"/>
      <c r="E861" s="16"/>
      <c r="F861" s="10"/>
      <c r="G861" s="10"/>
      <c r="H861" s="16"/>
      <c r="I861" s="16"/>
      <c r="J861" s="16"/>
      <c r="K861" s="16"/>
      <c r="L861" s="10"/>
      <c r="M861" s="10"/>
      <c r="N861" s="10"/>
      <c r="O861" s="10"/>
      <c r="P861" s="16"/>
      <c r="Q861" s="13">
        <v>4</v>
      </c>
      <c r="R861" s="16" t="s">
        <v>1223</v>
      </c>
      <c r="S861" s="16" t="s">
        <v>593</v>
      </c>
      <c r="T861" s="10" t="s">
        <v>289</v>
      </c>
      <c r="U861" s="10" t="s">
        <v>290</v>
      </c>
      <c r="V861" s="16" t="s">
        <v>1546</v>
      </c>
      <c r="W861" s="13"/>
      <c r="X861" s="16"/>
      <c r="Y861" s="13"/>
      <c r="Z861" s="13"/>
      <c r="AA861" s="10"/>
      <c r="AB861" s="10"/>
      <c r="AC861" s="10"/>
      <c r="AD861" s="10"/>
    </row>
    <row r="862" spans="2:30" ht="24" x14ac:dyDescent="0.55000000000000004">
      <c r="B862" s="16"/>
      <c r="C862" s="16"/>
      <c r="D862" s="16"/>
      <c r="E862" s="16"/>
      <c r="F862" s="10"/>
      <c r="G862" s="10"/>
      <c r="H862" s="16"/>
      <c r="I862" s="16"/>
      <c r="J862" s="16"/>
      <c r="K862" s="16"/>
      <c r="L862" s="10"/>
      <c r="M862" s="10"/>
      <c r="N862" s="10"/>
      <c r="O862" s="10"/>
      <c r="P862" s="16"/>
      <c r="Q862" s="13">
        <v>5</v>
      </c>
      <c r="R862" s="16" t="s">
        <v>2060</v>
      </c>
      <c r="S862" s="16" t="s">
        <v>593</v>
      </c>
      <c r="T862" s="10" t="s">
        <v>2061</v>
      </c>
      <c r="U862" s="10" t="s">
        <v>2062</v>
      </c>
      <c r="V862" s="16" t="s">
        <v>1546</v>
      </c>
      <c r="W862" s="13"/>
      <c r="X862" s="16"/>
      <c r="Y862" s="13"/>
      <c r="Z862" s="13"/>
      <c r="AA862" s="10"/>
      <c r="AB862" s="10"/>
      <c r="AC862" s="10"/>
      <c r="AD862" s="10"/>
    </row>
    <row r="863" spans="2:30" ht="24" x14ac:dyDescent="0.55000000000000004">
      <c r="B863" s="16"/>
      <c r="C863" s="16"/>
      <c r="D863" s="16"/>
      <c r="E863" s="16"/>
      <c r="F863" s="10"/>
      <c r="G863" s="10"/>
      <c r="H863" s="16"/>
      <c r="I863" s="16"/>
      <c r="J863" s="16"/>
      <c r="K863" s="16"/>
      <c r="L863" s="10"/>
      <c r="M863" s="10"/>
      <c r="N863" s="10"/>
      <c r="O863" s="10"/>
      <c r="P863" s="16"/>
      <c r="Q863" s="13">
        <v>6</v>
      </c>
      <c r="R863" s="16" t="s">
        <v>2063</v>
      </c>
      <c r="S863" s="16" t="s">
        <v>593</v>
      </c>
      <c r="T863" s="10" t="s">
        <v>429</v>
      </c>
      <c r="U863" s="10" t="s">
        <v>2064</v>
      </c>
      <c r="V863" s="16" t="s">
        <v>1546</v>
      </c>
      <c r="W863" s="13"/>
      <c r="X863" s="16"/>
      <c r="Y863" s="13"/>
      <c r="Z863" s="13"/>
      <c r="AA863" s="10"/>
      <c r="AB863" s="10"/>
      <c r="AC863" s="10"/>
      <c r="AD863" s="10"/>
    </row>
    <row r="864" spans="2:30" ht="24" x14ac:dyDescent="0.55000000000000004">
      <c r="B864" s="16"/>
      <c r="C864" s="16"/>
      <c r="D864" s="16"/>
      <c r="E864" s="16"/>
      <c r="F864" s="10"/>
      <c r="G864" s="10"/>
      <c r="H864" s="16"/>
      <c r="I864" s="16"/>
      <c r="J864" s="16"/>
      <c r="K864" s="16"/>
      <c r="L864" s="10"/>
      <c r="M864" s="10"/>
      <c r="N864" s="10"/>
      <c r="O864" s="10"/>
      <c r="P864" s="16"/>
      <c r="Q864" s="13">
        <v>7</v>
      </c>
      <c r="R864" s="16" t="s">
        <v>2078</v>
      </c>
      <c r="S864" s="16" t="s">
        <v>593</v>
      </c>
      <c r="T864" s="10" t="s">
        <v>2079</v>
      </c>
      <c r="U864" s="10" t="s">
        <v>140</v>
      </c>
      <c r="V864" s="16" t="s">
        <v>1546</v>
      </c>
      <c r="W864" s="13"/>
      <c r="X864" s="16"/>
      <c r="Y864" s="13"/>
      <c r="Z864" s="13"/>
      <c r="AA864" s="10"/>
      <c r="AB864" s="10"/>
      <c r="AC864" s="10"/>
      <c r="AD864" s="10"/>
    </row>
    <row r="865" spans="2:30" ht="24" x14ac:dyDescent="0.55000000000000004">
      <c r="B865" s="16"/>
      <c r="C865" s="16"/>
      <c r="D865" s="16"/>
      <c r="E865" s="16"/>
      <c r="F865" s="10"/>
      <c r="G865" s="10"/>
      <c r="H865" s="16"/>
      <c r="I865" s="16"/>
      <c r="J865" s="16"/>
      <c r="K865" s="16"/>
      <c r="L865" s="10"/>
      <c r="M865" s="10"/>
      <c r="N865" s="10"/>
      <c r="O865" s="10"/>
      <c r="P865" s="16"/>
      <c r="Q865" s="13">
        <v>8</v>
      </c>
      <c r="R865" s="16" t="s">
        <v>2085</v>
      </c>
      <c r="S865" s="16" t="s">
        <v>593</v>
      </c>
      <c r="T865" s="10" t="s">
        <v>529</v>
      </c>
      <c r="U865" s="10" t="s">
        <v>165</v>
      </c>
      <c r="V865" s="16" t="s">
        <v>1546</v>
      </c>
      <c r="W865" s="13"/>
      <c r="X865" s="16"/>
      <c r="Y865" s="13"/>
      <c r="Z865" s="13"/>
      <c r="AA865" s="10"/>
      <c r="AB865" s="10"/>
      <c r="AC865" s="10"/>
      <c r="AD865" s="10"/>
    </row>
    <row r="866" spans="2:30" ht="24" x14ac:dyDescent="0.55000000000000004">
      <c r="B866" s="16"/>
      <c r="C866" s="16"/>
      <c r="D866" s="16"/>
      <c r="E866" s="16"/>
      <c r="F866" s="10"/>
      <c r="G866" s="10"/>
      <c r="H866" s="16"/>
      <c r="I866" s="16"/>
      <c r="J866" s="16"/>
      <c r="K866" s="16"/>
      <c r="L866" s="10"/>
      <c r="M866" s="10"/>
      <c r="N866" s="10"/>
      <c r="O866" s="10"/>
      <c r="P866" s="16"/>
      <c r="Q866" s="13">
        <v>9</v>
      </c>
      <c r="R866" s="16" t="s">
        <v>2976</v>
      </c>
      <c r="S866" s="16" t="s">
        <v>593</v>
      </c>
      <c r="T866" s="10" t="s">
        <v>2977</v>
      </c>
      <c r="U866" s="10" t="s">
        <v>2978</v>
      </c>
      <c r="V866" s="16" t="s">
        <v>1546</v>
      </c>
      <c r="W866" s="13"/>
      <c r="X866" s="16"/>
      <c r="Y866" s="13"/>
      <c r="Z866" s="13"/>
      <c r="AA866" s="10"/>
      <c r="AB866" s="10"/>
      <c r="AC866" s="10"/>
      <c r="AD866" s="10"/>
    </row>
    <row r="867" spans="2:30" ht="24" x14ac:dyDescent="0.55000000000000004">
      <c r="B867" s="16"/>
      <c r="C867" s="16"/>
      <c r="D867" s="16"/>
      <c r="E867" s="16"/>
      <c r="F867" s="10"/>
      <c r="G867" s="10"/>
      <c r="H867" s="16"/>
      <c r="I867" s="16"/>
      <c r="J867" s="16"/>
      <c r="K867" s="16"/>
      <c r="L867" s="10"/>
      <c r="M867" s="10"/>
      <c r="N867" s="10"/>
      <c r="O867" s="10"/>
      <c r="P867" s="16"/>
      <c r="Q867" s="13">
        <v>10</v>
      </c>
      <c r="R867" s="16" t="s">
        <v>1254</v>
      </c>
      <c r="S867" s="16" t="s">
        <v>593</v>
      </c>
      <c r="T867" s="10" t="s">
        <v>1520</v>
      </c>
      <c r="U867" s="10" t="s">
        <v>321</v>
      </c>
      <c r="V867" s="16" t="s">
        <v>1546</v>
      </c>
      <c r="W867" s="13"/>
      <c r="X867" s="16"/>
      <c r="Y867" s="13"/>
      <c r="Z867" s="13"/>
      <c r="AA867" s="10"/>
      <c r="AB867" s="10"/>
      <c r="AC867" s="10"/>
      <c r="AD867" s="10"/>
    </row>
    <row r="868" spans="2:30" ht="24" x14ac:dyDescent="0.55000000000000004">
      <c r="B868" s="16"/>
      <c r="C868" s="16"/>
      <c r="D868" s="16"/>
      <c r="E868" s="16"/>
      <c r="F868" s="10"/>
      <c r="G868" s="10"/>
      <c r="H868" s="16"/>
      <c r="I868" s="16"/>
      <c r="J868" s="16"/>
      <c r="K868" s="16"/>
      <c r="L868" s="10"/>
      <c r="M868" s="10"/>
      <c r="N868" s="10"/>
      <c r="O868" s="10"/>
      <c r="P868" s="16"/>
      <c r="Q868" s="13">
        <v>11</v>
      </c>
      <c r="R868" s="16" t="s">
        <v>1283</v>
      </c>
      <c r="S868" s="16" t="s">
        <v>593</v>
      </c>
      <c r="T868" s="10" t="s">
        <v>1284</v>
      </c>
      <c r="U868" s="10" t="s">
        <v>323</v>
      </c>
      <c r="V868" s="16" t="s">
        <v>1546</v>
      </c>
      <c r="W868" s="13"/>
      <c r="X868" s="16"/>
      <c r="Y868" s="13"/>
      <c r="Z868" s="13"/>
      <c r="AA868" s="10"/>
      <c r="AB868" s="10"/>
      <c r="AC868" s="10"/>
      <c r="AD868" s="10"/>
    </row>
    <row r="869" spans="2:30" ht="24" x14ac:dyDescent="0.55000000000000004">
      <c r="B869" s="16"/>
      <c r="C869" s="16"/>
      <c r="D869" s="16"/>
      <c r="E869" s="16"/>
      <c r="F869" s="10"/>
      <c r="G869" s="10"/>
      <c r="H869" s="16"/>
      <c r="I869" s="16"/>
      <c r="J869" s="16"/>
      <c r="K869" s="16"/>
      <c r="L869" s="10"/>
      <c r="M869" s="10"/>
      <c r="N869" s="10"/>
      <c r="O869" s="10"/>
      <c r="P869" s="16"/>
      <c r="Q869" s="13">
        <v>12</v>
      </c>
      <c r="R869" s="16" t="s">
        <v>1262</v>
      </c>
      <c r="S869" s="16" t="s">
        <v>593</v>
      </c>
      <c r="T869" s="10" t="s">
        <v>1526</v>
      </c>
      <c r="U869" s="10" t="s">
        <v>335</v>
      </c>
      <c r="V869" s="16" t="s">
        <v>1546</v>
      </c>
      <c r="W869" s="13"/>
      <c r="X869" s="16"/>
      <c r="Y869" s="13"/>
      <c r="Z869" s="13"/>
      <c r="AA869" s="10"/>
      <c r="AB869" s="10"/>
      <c r="AC869" s="10"/>
      <c r="AD869" s="10"/>
    </row>
    <row r="870" spans="2:30" ht="24" x14ac:dyDescent="0.55000000000000004">
      <c r="B870" s="16"/>
      <c r="C870" s="16"/>
      <c r="D870" s="16"/>
      <c r="E870" s="16"/>
      <c r="F870" s="10"/>
      <c r="G870" s="10"/>
      <c r="H870" s="16"/>
      <c r="I870" s="16"/>
      <c r="J870" s="16"/>
      <c r="K870" s="16"/>
      <c r="L870" s="10"/>
      <c r="M870" s="10"/>
      <c r="N870" s="10"/>
      <c r="O870" s="10"/>
      <c r="P870" s="16"/>
      <c r="Q870" s="13">
        <v>13</v>
      </c>
      <c r="R870" s="16" t="s">
        <v>1287</v>
      </c>
      <c r="S870" s="16" t="s">
        <v>593</v>
      </c>
      <c r="T870" s="10" t="s">
        <v>1531</v>
      </c>
      <c r="U870" s="10" t="s">
        <v>357</v>
      </c>
      <c r="V870" s="16" t="s">
        <v>1546</v>
      </c>
      <c r="W870" s="13"/>
      <c r="X870" s="16"/>
      <c r="Y870" s="13"/>
      <c r="Z870" s="13"/>
      <c r="AA870" s="10"/>
      <c r="AB870" s="10"/>
      <c r="AC870" s="10"/>
      <c r="AD870" s="10"/>
    </row>
    <row r="871" spans="2:30" ht="24" x14ac:dyDescent="0.55000000000000004">
      <c r="B871" s="16"/>
      <c r="C871" s="16"/>
      <c r="D871" s="16"/>
      <c r="E871" s="16"/>
      <c r="F871" s="10"/>
      <c r="G871" s="10"/>
      <c r="H871" s="16"/>
      <c r="I871" s="16"/>
      <c r="J871" s="16"/>
      <c r="K871" s="16"/>
      <c r="L871" s="10"/>
      <c r="M871" s="10"/>
      <c r="N871" s="10"/>
      <c r="O871" s="10"/>
      <c r="P871" s="16"/>
      <c r="Q871" s="13">
        <v>14</v>
      </c>
      <c r="R871" s="16" t="s">
        <v>1300</v>
      </c>
      <c r="S871" s="16" t="s">
        <v>593</v>
      </c>
      <c r="T871" s="10" t="s">
        <v>512</v>
      </c>
      <c r="U871" s="10" t="s">
        <v>359</v>
      </c>
      <c r="V871" s="16" t="s">
        <v>1546</v>
      </c>
      <c r="W871" s="13"/>
      <c r="X871" s="16"/>
      <c r="Y871" s="13"/>
      <c r="Z871" s="13"/>
      <c r="AA871" s="10"/>
      <c r="AB871" s="10"/>
      <c r="AC871" s="10"/>
      <c r="AD871" s="10"/>
    </row>
    <row r="872" spans="2:30" ht="24" x14ac:dyDescent="0.55000000000000004">
      <c r="B872" s="16"/>
      <c r="C872" s="16"/>
      <c r="D872" s="16"/>
      <c r="E872" s="16"/>
      <c r="F872" s="10"/>
      <c r="G872" s="10"/>
      <c r="H872" s="16"/>
      <c r="I872" s="16"/>
      <c r="J872" s="16"/>
      <c r="K872" s="16"/>
      <c r="L872" s="10"/>
      <c r="M872" s="10"/>
      <c r="N872" s="10"/>
      <c r="O872" s="10"/>
      <c r="P872" s="16"/>
      <c r="Q872" s="13">
        <v>15</v>
      </c>
      <c r="R872" s="16" t="s">
        <v>1298</v>
      </c>
      <c r="S872" s="16" t="s">
        <v>593</v>
      </c>
      <c r="T872" s="10" t="s">
        <v>2110</v>
      </c>
      <c r="U872" s="10" t="s">
        <v>341</v>
      </c>
      <c r="V872" s="16" t="s">
        <v>1546</v>
      </c>
      <c r="W872" s="13"/>
      <c r="X872" s="16"/>
      <c r="Y872" s="13"/>
      <c r="Z872" s="13"/>
      <c r="AA872" s="10"/>
      <c r="AB872" s="10"/>
      <c r="AC872" s="10"/>
      <c r="AD872" s="10"/>
    </row>
    <row r="873" spans="2:30" ht="24" x14ac:dyDescent="0.55000000000000004">
      <c r="B873" s="16"/>
      <c r="C873" s="16"/>
      <c r="D873" s="16"/>
      <c r="E873" s="16"/>
      <c r="F873" s="10"/>
      <c r="G873" s="10"/>
      <c r="H873" s="16"/>
      <c r="I873" s="16"/>
      <c r="J873" s="16"/>
      <c r="K873" s="16"/>
      <c r="L873" s="10"/>
      <c r="M873" s="10"/>
      <c r="N873" s="10"/>
      <c r="O873" s="10"/>
      <c r="P873" s="16"/>
      <c r="Q873" s="13">
        <v>16</v>
      </c>
      <c r="R873" s="16" t="s">
        <v>2111</v>
      </c>
      <c r="S873" s="16" t="s">
        <v>593</v>
      </c>
      <c r="T873" s="10" t="s">
        <v>2112</v>
      </c>
      <c r="U873" s="10" t="s">
        <v>2113</v>
      </c>
      <c r="V873" s="16" t="s">
        <v>1546</v>
      </c>
      <c r="W873" s="13"/>
      <c r="X873" s="16"/>
      <c r="Y873" s="13"/>
      <c r="Z873" s="13"/>
      <c r="AA873" s="10"/>
      <c r="AB873" s="10"/>
      <c r="AC873" s="10"/>
      <c r="AD873" s="10"/>
    </row>
    <row r="874" spans="2:30" ht="24" x14ac:dyDescent="0.55000000000000004">
      <c r="B874" s="16"/>
      <c r="C874" s="16"/>
      <c r="D874" s="16"/>
      <c r="E874" s="16"/>
      <c r="F874" s="10"/>
      <c r="G874" s="10"/>
      <c r="H874" s="16"/>
      <c r="I874" s="16"/>
      <c r="J874" s="16"/>
      <c r="K874" s="16"/>
      <c r="L874" s="10"/>
      <c r="M874" s="10"/>
      <c r="N874" s="10"/>
      <c r="O874" s="10"/>
      <c r="P874" s="16"/>
      <c r="Q874" s="24">
        <v>17</v>
      </c>
      <c r="R874" s="25" t="s">
        <v>2125</v>
      </c>
      <c r="S874" s="25" t="s">
        <v>593</v>
      </c>
      <c r="T874" s="11" t="s">
        <v>2126</v>
      </c>
      <c r="U874" s="11" t="s">
        <v>557</v>
      </c>
      <c r="V874" s="16" t="s">
        <v>1546</v>
      </c>
      <c r="W874" s="13"/>
      <c r="X874" s="16"/>
      <c r="Y874" s="13"/>
      <c r="Z874" s="13"/>
      <c r="AA874" s="10"/>
      <c r="AB874" s="10"/>
      <c r="AC874" s="10"/>
      <c r="AD874" s="10"/>
    </row>
    <row r="875" spans="2:30" ht="24" x14ac:dyDescent="0.55000000000000004">
      <c r="B875" s="16"/>
      <c r="C875" s="16"/>
      <c r="D875" s="16"/>
      <c r="E875" s="16"/>
      <c r="F875" s="10"/>
      <c r="G875" s="10"/>
      <c r="H875" s="16"/>
      <c r="I875" s="16"/>
      <c r="J875" s="16"/>
      <c r="K875" s="16"/>
      <c r="L875" s="10"/>
      <c r="M875" s="10"/>
      <c r="N875" s="10"/>
      <c r="O875" s="10"/>
      <c r="P875" s="16"/>
      <c r="Q875" s="13">
        <v>18</v>
      </c>
      <c r="R875" s="16" t="s">
        <v>2127</v>
      </c>
      <c r="S875" s="16" t="s">
        <v>593</v>
      </c>
      <c r="T875" s="10" t="s">
        <v>2128</v>
      </c>
      <c r="U875" s="10" t="s">
        <v>931</v>
      </c>
      <c r="V875" s="16" t="s">
        <v>1546</v>
      </c>
      <c r="W875" s="13"/>
      <c r="X875" s="16"/>
      <c r="Y875" s="13"/>
      <c r="Z875" s="13"/>
      <c r="AA875" s="10"/>
      <c r="AB875" s="10"/>
      <c r="AC875" s="10"/>
      <c r="AD875" s="10"/>
    </row>
    <row r="876" spans="2:30" ht="24" x14ac:dyDescent="0.55000000000000004">
      <c r="B876" s="16"/>
      <c r="C876" s="16"/>
      <c r="D876" s="16"/>
      <c r="E876" s="16"/>
      <c r="F876" s="10"/>
      <c r="G876" s="10"/>
      <c r="H876" s="16"/>
      <c r="I876" s="16"/>
      <c r="J876" s="16"/>
      <c r="K876" s="16"/>
      <c r="L876" s="10"/>
      <c r="M876" s="10"/>
      <c r="N876" s="10"/>
      <c r="O876" s="10"/>
      <c r="P876" s="16"/>
      <c r="Q876" s="13">
        <v>19</v>
      </c>
      <c r="R876" s="16" t="s">
        <v>2141</v>
      </c>
      <c r="S876" s="16" t="s">
        <v>593</v>
      </c>
      <c r="T876" s="10" t="s">
        <v>559</v>
      </c>
      <c r="U876" s="10" t="s">
        <v>2142</v>
      </c>
      <c r="V876" s="16" t="s">
        <v>1546</v>
      </c>
      <c r="W876" s="13"/>
      <c r="X876" s="16"/>
      <c r="Y876" s="13"/>
      <c r="Z876" s="13"/>
      <c r="AA876" s="10"/>
      <c r="AB876" s="10"/>
      <c r="AC876" s="10"/>
      <c r="AD876" s="10"/>
    </row>
    <row r="877" spans="2:30" ht="24" x14ac:dyDescent="0.55000000000000004">
      <c r="B877" s="16"/>
      <c r="C877" s="16"/>
      <c r="D877" s="16"/>
      <c r="E877" s="16"/>
      <c r="F877" s="10"/>
      <c r="G877" s="10"/>
      <c r="H877" s="16"/>
      <c r="I877" s="16"/>
      <c r="J877" s="16"/>
      <c r="K877" s="16"/>
      <c r="L877" s="10"/>
      <c r="M877" s="10"/>
      <c r="N877" s="10"/>
      <c r="O877" s="10"/>
      <c r="P877" s="16"/>
      <c r="Q877" s="13">
        <v>20</v>
      </c>
      <c r="R877" s="16" t="s">
        <v>2143</v>
      </c>
      <c r="S877" s="16" t="s">
        <v>593</v>
      </c>
      <c r="T877" s="10" t="s">
        <v>2144</v>
      </c>
      <c r="U877" s="10" t="s">
        <v>2145</v>
      </c>
      <c r="V877" s="16" t="s">
        <v>1546</v>
      </c>
      <c r="W877" s="13"/>
      <c r="X877" s="16"/>
      <c r="Y877" s="13"/>
      <c r="Z877" s="13"/>
      <c r="AA877" s="10"/>
      <c r="AB877" s="10"/>
      <c r="AC877" s="10"/>
      <c r="AD877" s="10"/>
    </row>
    <row r="878" spans="2:30" ht="24" x14ac:dyDescent="0.55000000000000004">
      <c r="B878" s="16"/>
      <c r="C878" s="16"/>
      <c r="D878" s="16"/>
      <c r="E878" s="16"/>
      <c r="F878" s="10"/>
      <c r="G878" s="10"/>
      <c r="H878" s="16"/>
      <c r="I878" s="16"/>
      <c r="J878" s="16"/>
      <c r="K878" s="16"/>
      <c r="L878" s="10"/>
      <c r="M878" s="10"/>
      <c r="N878" s="10"/>
      <c r="O878" s="10"/>
      <c r="P878" s="16"/>
      <c r="Q878" s="24">
        <v>21</v>
      </c>
      <c r="R878" s="25" t="s">
        <v>2158</v>
      </c>
      <c r="S878" s="25" t="s">
        <v>593</v>
      </c>
      <c r="T878" s="11" t="s">
        <v>2159</v>
      </c>
      <c r="U878" s="11" t="s">
        <v>2160</v>
      </c>
      <c r="V878" s="16" t="s">
        <v>1546</v>
      </c>
      <c r="W878" s="13"/>
      <c r="X878" s="16"/>
      <c r="Y878" s="13"/>
      <c r="Z878" s="13"/>
      <c r="AA878" s="10"/>
      <c r="AB878" s="10"/>
      <c r="AC878" s="10"/>
      <c r="AD878" s="10"/>
    </row>
    <row r="879" spans="2:30" ht="24" x14ac:dyDescent="0.55000000000000004">
      <c r="B879" s="16"/>
      <c r="C879" s="16"/>
      <c r="D879" s="16"/>
      <c r="E879" s="16"/>
      <c r="F879" s="10"/>
      <c r="G879" s="10"/>
      <c r="H879" s="16"/>
      <c r="I879" s="16"/>
      <c r="J879" s="16"/>
      <c r="K879" s="16"/>
      <c r="L879" s="10"/>
      <c r="M879" s="10"/>
      <c r="N879" s="10"/>
      <c r="O879" s="10"/>
      <c r="P879" s="16"/>
      <c r="Q879" s="13">
        <v>22</v>
      </c>
      <c r="R879" s="16" t="s">
        <v>2161</v>
      </c>
      <c r="S879" s="16" t="s">
        <v>593</v>
      </c>
      <c r="T879" s="10" t="s">
        <v>2162</v>
      </c>
      <c r="U879" s="10" t="s">
        <v>2163</v>
      </c>
      <c r="V879" s="16" t="s">
        <v>1546</v>
      </c>
      <c r="W879" s="13"/>
      <c r="X879" s="16"/>
      <c r="Y879" s="13"/>
      <c r="Z879" s="13"/>
      <c r="AA879" s="10"/>
      <c r="AB879" s="10"/>
      <c r="AC879" s="10"/>
      <c r="AD879" s="10"/>
    </row>
    <row r="880" spans="2:30" ht="24" x14ac:dyDescent="0.55000000000000004">
      <c r="B880" s="16"/>
      <c r="C880" s="16"/>
      <c r="D880" s="16"/>
      <c r="E880" s="16"/>
      <c r="F880" s="10"/>
      <c r="G880" s="10"/>
      <c r="H880" s="16"/>
      <c r="I880" s="16"/>
      <c r="J880" s="16"/>
      <c r="K880" s="16"/>
      <c r="L880" s="10"/>
      <c r="M880" s="10"/>
      <c r="N880" s="10"/>
      <c r="O880" s="10"/>
      <c r="P880" s="16"/>
      <c r="Q880" s="24">
        <v>23</v>
      </c>
      <c r="R880" s="16" t="s">
        <v>2311</v>
      </c>
      <c r="S880" s="16" t="s">
        <v>593</v>
      </c>
      <c r="T880" s="10" t="s">
        <v>2312</v>
      </c>
      <c r="U880" s="10" t="s">
        <v>2313</v>
      </c>
      <c r="V880" s="16" t="s">
        <v>1546</v>
      </c>
      <c r="W880" s="13"/>
      <c r="X880" s="16"/>
      <c r="Y880" s="13"/>
      <c r="Z880" s="13"/>
      <c r="AA880" s="10"/>
      <c r="AB880" s="10"/>
      <c r="AC880" s="10"/>
      <c r="AD880" s="10"/>
    </row>
    <row r="881" spans="2:30" ht="24" x14ac:dyDescent="0.55000000000000004">
      <c r="B881" s="16"/>
      <c r="C881" s="16"/>
      <c r="D881" s="16"/>
      <c r="E881" s="16"/>
      <c r="F881" s="10"/>
      <c r="G881" s="10"/>
      <c r="H881" s="16"/>
      <c r="I881" s="16"/>
      <c r="J881" s="16"/>
      <c r="K881" s="16"/>
      <c r="L881" s="10"/>
      <c r="M881" s="10"/>
      <c r="N881" s="10"/>
      <c r="O881" s="10"/>
      <c r="P881" s="16"/>
      <c r="Q881" s="13">
        <v>24</v>
      </c>
      <c r="R881" s="25" t="s">
        <v>2982</v>
      </c>
      <c r="S881" s="25" t="s">
        <v>593</v>
      </c>
      <c r="T881" s="11" t="s">
        <v>2983</v>
      </c>
      <c r="U881" s="11" t="s">
        <v>2984</v>
      </c>
      <c r="V881" s="16" t="s">
        <v>1546</v>
      </c>
      <c r="W881" s="13"/>
      <c r="X881" s="16"/>
      <c r="Y881" s="13"/>
      <c r="Z881" s="13"/>
      <c r="AA881" s="10"/>
      <c r="AB881" s="10"/>
      <c r="AC881" s="10"/>
      <c r="AD881" s="10"/>
    </row>
    <row r="882" spans="2:30" ht="24" x14ac:dyDescent="0.55000000000000004">
      <c r="B882" s="16"/>
      <c r="C882" s="16"/>
      <c r="D882" s="16"/>
      <c r="E882" s="16"/>
      <c r="F882" s="10"/>
      <c r="G882" s="10"/>
      <c r="H882" s="16"/>
      <c r="I882" s="16"/>
      <c r="J882" s="16"/>
      <c r="K882" s="16"/>
      <c r="L882" s="10"/>
      <c r="M882" s="10"/>
      <c r="N882" s="10"/>
      <c r="O882" s="10"/>
      <c r="P882" s="16"/>
      <c r="Q882" s="13">
        <v>25</v>
      </c>
      <c r="R882" s="25" t="s">
        <v>2985</v>
      </c>
      <c r="S882" s="25" t="s">
        <v>593</v>
      </c>
      <c r="T882" s="11" t="s">
        <v>2986</v>
      </c>
      <c r="U882" s="11" t="s">
        <v>209</v>
      </c>
      <c r="V882" s="16" t="s">
        <v>1546</v>
      </c>
      <c r="W882" s="13"/>
      <c r="X882" s="16"/>
      <c r="Y882" s="13"/>
      <c r="Z882" s="13"/>
      <c r="AA882" s="10"/>
      <c r="AB882" s="10"/>
      <c r="AC882" s="10"/>
      <c r="AD882" s="10"/>
    </row>
    <row r="883" spans="2:30" ht="24" x14ac:dyDescent="0.55000000000000004">
      <c r="B883" s="16"/>
      <c r="C883" s="16"/>
      <c r="D883" s="16"/>
      <c r="E883" s="16"/>
      <c r="F883" s="10"/>
      <c r="G883" s="10"/>
      <c r="H883" s="16"/>
      <c r="I883" s="16"/>
      <c r="J883" s="16"/>
      <c r="K883" s="16"/>
      <c r="L883" s="10"/>
      <c r="M883" s="10"/>
      <c r="N883" s="10"/>
      <c r="O883" s="10"/>
      <c r="P883" s="16"/>
      <c r="Q883" s="24">
        <v>1</v>
      </c>
      <c r="R883" s="25" t="s">
        <v>2054</v>
      </c>
      <c r="S883" s="25" t="s">
        <v>594</v>
      </c>
      <c r="T883" s="11" t="s">
        <v>395</v>
      </c>
      <c r="U883" s="11" t="s">
        <v>2055</v>
      </c>
      <c r="V883" s="16" t="s">
        <v>1546</v>
      </c>
      <c r="W883" s="13"/>
      <c r="X883" s="16"/>
      <c r="Y883" s="13"/>
      <c r="Z883" s="13"/>
      <c r="AA883" s="10"/>
      <c r="AB883" s="10"/>
      <c r="AC883" s="10"/>
      <c r="AD883" s="10"/>
    </row>
    <row r="884" spans="2:30" ht="24" x14ac:dyDescent="0.55000000000000004">
      <c r="B884" s="16"/>
      <c r="C884" s="16"/>
      <c r="D884" s="16"/>
      <c r="E884" s="16"/>
      <c r="F884" s="10"/>
      <c r="G884" s="10"/>
      <c r="H884" s="16"/>
      <c r="I884" s="16"/>
      <c r="J884" s="16"/>
      <c r="K884" s="16"/>
      <c r="L884" s="10"/>
      <c r="M884" s="10"/>
      <c r="N884" s="10"/>
      <c r="O884" s="10"/>
      <c r="P884" s="16"/>
      <c r="Q884" s="24">
        <v>2</v>
      </c>
      <c r="R884" s="16" t="s">
        <v>1229</v>
      </c>
      <c r="S884" s="16" t="s">
        <v>594</v>
      </c>
      <c r="T884" s="10" t="s">
        <v>1230</v>
      </c>
      <c r="U884" s="10" t="s">
        <v>308</v>
      </c>
      <c r="V884" s="16" t="s">
        <v>1546</v>
      </c>
      <c r="W884" s="13"/>
      <c r="X884" s="16"/>
      <c r="Y884" s="13"/>
      <c r="Z884" s="13"/>
      <c r="AA884" s="10"/>
      <c r="AB884" s="10"/>
      <c r="AC884" s="10"/>
      <c r="AD884" s="10"/>
    </row>
    <row r="885" spans="2:30" ht="24" x14ac:dyDescent="0.55000000000000004">
      <c r="B885" s="16"/>
      <c r="C885" s="16"/>
      <c r="D885" s="16"/>
      <c r="E885" s="16"/>
      <c r="F885" s="10"/>
      <c r="G885" s="10"/>
      <c r="H885" s="16"/>
      <c r="I885" s="16"/>
      <c r="J885" s="16"/>
      <c r="K885" s="16"/>
      <c r="L885" s="10"/>
      <c r="M885" s="10"/>
      <c r="N885" s="10"/>
      <c r="O885" s="10"/>
      <c r="P885" s="16"/>
      <c r="Q885" s="13">
        <v>3</v>
      </c>
      <c r="R885" s="16" t="s">
        <v>1210</v>
      </c>
      <c r="S885" s="16" t="s">
        <v>594</v>
      </c>
      <c r="T885" s="10" t="s">
        <v>1521</v>
      </c>
      <c r="U885" s="10" t="s">
        <v>327</v>
      </c>
      <c r="V885" s="16" t="s">
        <v>1546</v>
      </c>
      <c r="W885" s="13"/>
      <c r="X885" s="16"/>
      <c r="Y885" s="13"/>
      <c r="Z885" s="13"/>
      <c r="AA885" s="10"/>
      <c r="AB885" s="10"/>
      <c r="AC885" s="10"/>
      <c r="AD885" s="10"/>
    </row>
    <row r="886" spans="2:30" ht="24" x14ac:dyDescent="0.55000000000000004">
      <c r="B886" s="16"/>
      <c r="C886" s="16"/>
      <c r="D886" s="16"/>
      <c r="E886" s="16"/>
      <c r="F886" s="10"/>
      <c r="G886" s="10"/>
      <c r="H886" s="16"/>
      <c r="I886" s="16"/>
      <c r="J886" s="16"/>
      <c r="K886" s="16"/>
      <c r="L886" s="10"/>
      <c r="M886" s="10"/>
      <c r="N886" s="10"/>
      <c r="O886" s="10"/>
      <c r="P886" s="16"/>
      <c r="Q886" s="13">
        <v>4</v>
      </c>
      <c r="R886" s="16" t="s">
        <v>1228</v>
      </c>
      <c r="S886" s="16" t="s">
        <v>594</v>
      </c>
      <c r="T886" s="10" t="s">
        <v>2059</v>
      </c>
      <c r="U886" s="10" t="s">
        <v>349</v>
      </c>
      <c r="V886" s="16" t="s">
        <v>1546</v>
      </c>
      <c r="W886" s="13"/>
      <c r="X886" s="16"/>
      <c r="Y886" s="13"/>
      <c r="Z886" s="13"/>
      <c r="AA886" s="10"/>
      <c r="AB886" s="10"/>
      <c r="AC886" s="10"/>
      <c r="AD886" s="10"/>
    </row>
    <row r="887" spans="2:30" ht="24" x14ac:dyDescent="0.55000000000000004">
      <c r="B887" s="16"/>
      <c r="C887" s="16"/>
      <c r="D887" s="16"/>
      <c r="E887" s="16"/>
      <c r="F887" s="10"/>
      <c r="G887" s="10"/>
      <c r="H887" s="16"/>
      <c r="I887" s="16"/>
      <c r="J887" s="16"/>
      <c r="K887" s="16"/>
      <c r="L887" s="10"/>
      <c r="M887" s="10"/>
      <c r="N887" s="10"/>
      <c r="O887" s="10"/>
      <c r="P887" s="16"/>
      <c r="Q887" s="13">
        <v>5</v>
      </c>
      <c r="R887" s="16" t="s">
        <v>1349</v>
      </c>
      <c r="S887" s="16" t="s">
        <v>594</v>
      </c>
      <c r="T887" s="10" t="s">
        <v>1350</v>
      </c>
      <c r="U887" s="10" t="s">
        <v>1351</v>
      </c>
      <c r="V887" s="16" t="s">
        <v>1546</v>
      </c>
      <c r="W887" s="13"/>
      <c r="X887" s="16"/>
      <c r="Y887" s="13"/>
      <c r="Z887" s="13"/>
      <c r="AA887" s="10"/>
      <c r="AB887" s="10"/>
      <c r="AC887" s="10"/>
      <c r="AD887" s="10"/>
    </row>
    <row r="888" spans="2:30" ht="24" x14ac:dyDescent="0.55000000000000004">
      <c r="B888" s="16"/>
      <c r="C888" s="16"/>
      <c r="D888" s="16"/>
      <c r="E888" s="16"/>
      <c r="F888" s="10"/>
      <c r="G888" s="10"/>
      <c r="H888" s="16"/>
      <c r="I888" s="16"/>
      <c r="J888" s="16"/>
      <c r="K888" s="16"/>
      <c r="L888" s="10"/>
      <c r="M888" s="10"/>
      <c r="N888" s="10"/>
      <c r="O888" s="10"/>
      <c r="P888" s="16"/>
      <c r="Q888" s="13">
        <v>6</v>
      </c>
      <c r="R888" s="16" t="s">
        <v>2065</v>
      </c>
      <c r="S888" s="16" t="s">
        <v>594</v>
      </c>
      <c r="T888" s="10" t="s">
        <v>2066</v>
      </c>
      <c r="U888" s="10" t="s">
        <v>2067</v>
      </c>
      <c r="V888" s="16" t="s">
        <v>1546</v>
      </c>
      <c r="W888" s="13"/>
      <c r="X888" s="16"/>
      <c r="Y888" s="13"/>
      <c r="Z888" s="13"/>
      <c r="AA888" s="10"/>
      <c r="AB888" s="10"/>
      <c r="AC888" s="10"/>
      <c r="AD888" s="10"/>
    </row>
    <row r="889" spans="2:30" ht="24" x14ac:dyDescent="0.55000000000000004">
      <c r="B889" s="16"/>
      <c r="C889" s="16"/>
      <c r="D889" s="16"/>
      <c r="E889" s="16"/>
      <c r="F889" s="10"/>
      <c r="G889" s="10"/>
      <c r="H889" s="16"/>
      <c r="I889" s="16"/>
      <c r="J889" s="16"/>
      <c r="K889" s="16"/>
      <c r="L889" s="10"/>
      <c r="M889" s="10"/>
      <c r="N889" s="10"/>
      <c r="O889" s="10"/>
      <c r="P889" s="16"/>
      <c r="Q889" s="13">
        <v>7</v>
      </c>
      <c r="R889" s="16" t="s">
        <v>2068</v>
      </c>
      <c r="S889" s="16" t="s">
        <v>594</v>
      </c>
      <c r="T889" s="10" t="s">
        <v>2069</v>
      </c>
      <c r="U889" s="10" t="s">
        <v>2070</v>
      </c>
      <c r="V889" s="16" t="s">
        <v>1546</v>
      </c>
      <c r="W889" s="13"/>
      <c r="X889" s="16"/>
      <c r="Y889" s="13"/>
      <c r="Z889" s="13"/>
      <c r="AA889" s="10"/>
      <c r="AB889" s="10"/>
      <c r="AC889" s="10"/>
      <c r="AD889" s="10"/>
    </row>
    <row r="890" spans="2:30" ht="24" x14ac:dyDescent="0.55000000000000004">
      <c r="B890" s="16"/>
      <c r="C890" s="16"/>
      <c r="D890" s="16"/>
      <c r="E890" s="16"/>
      <c r="F890" s="10"/>
      <c r="G890" s="10"/>
      <c r="H890" s="16"/>
      <c r="I890" s="16"/>
      <c r="J890" s="16"/>
      <c r="K890" s="16"/>
      <c r="L890" s="10"/>
      <c r="M890" s="10"/>
      <c r="N890" s="10"/>
      <c r="O890" s="10"/>
      <c r="P890" s="16"/>
      <c r="Q890" s="13">
        <v>8</v>
      </c>
      <c r="R890" s="16" t="s">
        <v>2072</v>
      </c>
      <c r="S890" s="16" t="s">
        <v>594</v>
      </c>
      <c r="T890" s="10" t="s">
        <v>2073</v>
      </c>
      <c r="U890" s="10" t="s">
        <v>530</v>
      </c>
      <c r="V890" s="16" t="s">
        <v>1546</v>
      </c>
      <c r="W890" s="13"/>
      <c r="X890" s="16"/>
      <c r="Y890" s="13"/>
      <c r="Z890" s="13"/>
      <c r="AA890" s="10"/>
      <c r="AB890" s="10"/>
      <c r="AC890" s="10"/>
      <c r="AD890" s="10"/>
    </row>
    <row r="891" spans="2:30" ht="24" x14ac:dyDescent="0.55000000000000004">
      <c r="B891" s="16"/>
      <c r="C891" s="16"/>
      <c r="D891" s="16"/>
      <c r="E891" s="16"/>
      <c r="F891" s="10"/>
      <c r="G891" s="10"/>
      <c r="H891" s="16"/>
      <c r="I891" s="16"/>
      <c r="J891" s="16"/>
      <c r="K891" s="16"/>
      <c r="L891" s="10"/>
      <c r="M891" s="10"/>
      <c r="N891" s="10"/>
      <c r="O891" s="10"/>
      <c r="P891" s="16"/>
      <c r="Q891" s="13">
        <v>9</v>
      </c>
      <c r="R891" s="16" t="s">
        <v>2075</v>
      </c>
      <c r="S891" s="16" t="s">
        <v>594</v>
      </c>
      <c r="T891" s="10" t="s">
        <v>2076</v>
      </c>
      <c r="U891" s="10" t="s">
        <v>2077</v>
      </c>
      <c r="V891" s="16" t="s">
        <v>1546</v>
      </c>
      <c r="W891" s="13"/>
      <c r="X891" s="16"/>
      <c r="Y891" s="13"/>
      <c r="Z891" s="13"/>
      <c r="AA891" s="10"/>
      <c r="AB891" s="10"/>
      <c r="AC891" s="10"/>
      <c r="AD891" s="10"/>
    </row>
    <row r="892" spans="2:30" ht="24" x14ac:dyDescent="0.55000000000000004">
      <c r="B892" s="16"/>
      <c r="C892" s="16"/>
      <c r="D892" s="16"/>
      <c r="E892" s="16"/>
      <c r="F892" s="10"/>
      <c r="G892" s="10"/>
      <c r="H892" s="16"/>
      <c r="I892" s="16"/>
      <c r="J892" s="16"/>
      <c r="K892" s="16"/>
      <c r="L892" s="10"/>
      <c r="M892" s="10"/>
      <c r="N892" s="10"/>
      <c r="O892" s="10"/>
      <c r="P892" s="16"/>
      <c r="Q892" s="13">
        <v>10</v>
      </c>
      <c r="R892" s="16" t="s">
        <v>2080</v>
      </c>
      <c r="S892" s="16" t="s">
        <v>594</v>
      </c>
      <c r="T892" s="10" t="s">
        <v>2081</v>
      </c>
      <c r="U892" s="10" t="s">
        <v>1625</v>
      </c>
      <c r="V892" s="16" t="s">
        <v>1546</v>
      </c>
      <c r="W892" s="13"/>
      <c r="X892" s="16"/>
      <c r="Y892" s="13"/>
      <c r="Z892" s="13"/>
      <c r="AA892" s="10"/>
      <c r="AB892" s="10"/>
      <c r="AC892" s="10"/>
      <c r="AD892" s="10"/>
    </row>
    <row r="893" spans="2:30" ht="24" x14ac:dyDescent="0.55000000000000004">
      <c r="B893" s="16"/>
      <c r="C893" s="16"/>
      <c r="D893" s="16"/>
      <c r="E893" s="16"/>
      <c r="F893" s="10"/>
      <c r="G893" s="10"/>
      <c r="H893" s="16"/>
      <c r="I893" s="16"/>
      <c r="J893" s="16"/>
      <c r="K893" s="16"/>
      <c r="L893" s="10"/>
      <c r="M893" s="10"/>
      <c r="N893" s="10"/>
      <c r="O893" s="10"/>
      <c r="P893" s="16"/>
      <c r="Q893" s="13">
        <v>11</v>
      </c>
      <c r="R893" s="16" t="s">
        <v>2082</v>
      </c>
      <c r="S893" s="16" t="s">
        <v>594</v>
      </c>
      <c r="T893" s="10" t="s">
        <v>2083</v>
      </c>
      <c r="U893" s="10" t="s">
        <v>2084</v>
      </c>
      <c r="V893" s="16" t="s">
        <v>1546</v>
      </c>
      <c r="W893" s="13"/>
      <c r="X893" s="16"/>
      <c r="Y893" s="13"/>
      <c r="Z893" s="13"/>
      <c r="AA893" s="10"/>
      <c r="AB893" s="10"/>
      <c r="AC893" s="10"/>
      <c r="AD893" s="10"/>
    </row>
    <row r="894" spans="2:30" ht="24" x14ac:dyDescent="0.55000000000000004">
      <c r="B894" s="16"/>
      <c r="C894" s="16"/>
      <c r="D894" s="16"/>
      <c r="E894" s="16"/>
      <c r="F894" s="10"/>
      <c r="G894" s="10"/>
      <c r="H894" s="16"/>
      <c r="I894" s="16"/>
      <c r="J894" s="16"/>
      <c r="K894" s="16"/>
      <c r="L894" s="10"/>
      <c r="M894" s="10"/>
      <c r="N894" s="10"/>
      <c r="O894" s="10"/>
      <c r="P894" s="16"/>
      <c r="Q894" s="13">
        <v>12</v>
      </c>
      <c r="R894" s="16" t="s">
        <v>2086</v>
      </c>
      <c r="S894" s="16" t="s">
        <v>594</v>
      </c>
      <c r="T894" s="10" t="s">
        <v>2087</v>
      </c>
      <c r="U894" s="10" t="s">
        <v>2088</v>
      </c>
      <c r="V894" s="16" t="s">
        <v>1546</v>
      </c>
      <c r="W894" s="13"/>
      <c r="X894" s="16"/>
      <c r="Y894" s="13"/>
      <c r="Z894" s="13"/>
      <c r="AA894" s="10"/>
      <c r="AB894" s="10"/>
      <c r="AC894" s="10"/>
      <c r="AD894" s="10"/>
    </row>
    <row r="895" spans="2:30" ht="24" x14ac:dyDescent="0.55000000000000004">
      <c r="B895" s="16"/>
      <c r="C895" s="16"/>
      <c r="D895" s="16"/>
      <c r="E895" s="16"/>
      <c r="F895" s="10"/>
      <c r="G895" s="10"/>
      <c r="H895" s="16"/>
      <c r="I895" s="16"/>
      <c r="J895" s="16"/>
      <c r="K895" s="16"/>
      <c r="L895" s="10"/>
      <c r="M895" s="10"/>
      <c r="N895" s="10"/>
      <c r="O895" s="10"/>
      <c r="P895" s="16"/>
      <c r="Q895" s="13">
        <v>13</v>
      </c>
      <c r="R895" s="16" t="s">
        <v>2089</v>
      </c>
      <c r="S895" s="16" t="s">
        <v>594</v>
      </c>
      <c r="T895" s="10" t="s">
        <v>2087</v>
      </c>
      <c r="U895" s="10" t="s">
        <v>2090</v>
      </c>
      <c r="V895" s="16" t="s">
        <v>1546</v>
      </c>
      <c r="W895" s="13"/>
      <c r="X895" s="16"/>
      <c r="Y895" s="13"/>
      <c r="Z895" s="13"/>
      <c r="AA895" s="10"/>
      <c r="AB895" s="10"/>
      <c r="AC895" s="10"/>
      <c r="AD895" s="10"/>
    </row>
    <row r="896" spans="2:30" ht="24" x14ac:dyDescent="0.55000000000000004">
      <c r="B896" s="16"/>
      <c r="C896" s="16"/>
      <c r="D896" s="16"/>
      <c r="E896" s="16"/>
      <c r="F896" s="10"/>
      <c r="G896" s="10"/>
      <c r="H896" s="16"/>
      <c r="I896" s="16"/>
      <c r="J896" s="16"/>
      <c r="K896" s="16"/>
      <c r="L896" s="10"/>
      <c r="M896" s="10"/>
      <c r="N896" s="10"/>
      <c r="O896" s="10"/>
      <c r="P896" s="16"/>
      <c r="Q896" s="13">
        <v>14</v>
      </c>
      <c r="R896" s="16" t="s">
        <v>2095</v>
      </c>
      <c r="S896" s="16" t="s">
        <v>594</v>
      </c>
      <c r="T896" s="10" t="s">
        <v>2096</v>
      </c>
      <c r="U896" s="10" t="s">
        <v>2097</v>
      </c>
      <c r="V896" s="16" t="s">
        <v>1546</v>
      </c>
      <c r="W896" s="13"/>
      <c r="X896" s="16"/>
      <c r="Y896" s="13"/>
      <c r="Z896" s="13"/>
      <c r="AA896" s="10"/>
      <c r="AB896" s="10"/>
      <c r="AC896" s="10"/>
      <c r="AD896" s="10"/>
    </row>
    <row r="897" spans="2:30" ht="24" x14ac:dyDescent="0.55000000000000004">
      <c r="B897" s="16"/>
      <c r="C897" s="16"/>
      <c r="D897" s="16"/>
      <c r="E897" s="16"/>
      <c r="F897" s="10"/>
      <c r="G897" s="10"/>
      <c r="H897" s="16"/>
      <c r="I897" s="16"/>
      <c r="J897" s="16"/>
      <c r="K897" s="16"/>
      <c r="L897" s="10"/>
      <c r="M897" s="10"/>
      <c r="N897" s="10"/>
      <c r="O897" s="10"/>
      <c r="P897" s="16"/>
      <c r="Q897" s="13">
        <v>15</v>
      </c>
      <c r="R897" s="16" t="s">
        <v>2099</v>
      </c>
      <c r="S897" s="16" t="s">
        <v>594</v>
      </c>
      <c r="T897" s="10" t="s">
        <v>1380</v>
      </c>
      <c r="U897" s="10" t="s">
        <v>2100</v>
      </c>
      <c r="V897" s="16" t="s">
        <v>1546</v>
      </c>
      <c r="W897" s="13"/>
      <c r="X897" s="16"/>
      <c r="Y897" s="13"/>
      <c r="Z897" s="13"/>
      <c r="AA897" s="10"/>
      <c r="AB897" s="10"/>
      <c r="AC897" s="10"/>
      <c r="AD897" s="10"/>
    </row>
    <row r="898" spans="2:30" ht="24" x14ac:dyDescent="0.55000000000000004">
      <c r="B898" s="16"/>
      <c r="C898" s="16"/>
      <c r="D898" s="16"/>
      <c r="E898" s="16"/>
      <c r="F898" s="10"/>
      <c r="G898" s="10"/>
      <c r="H898" s="16"/>
      <c r="I898" s="16"/>
      <c r="J898" s="16"/>
      <c r="K898" s="16"/>
      <c r="L898" s="10"/>
      <c r="M898" s="10"/>
      <c r="N898" s="10"/>
      <c r="O898" s="10"/>
      <c r="P898" s="16"/>
      <c r="Q898" s="13">
        <v>16</v>
      </c>
      <c r="R898" s="16" t="s">
        <v>1280</v>
      </c>
      <c r="S898" s="16" t="s">
        <v>594</v>
      </c>
      <c r="T898" s="10" t="s">
        <v>1502</v>
      </c>
      <c r="U898" s="10" t="s">
        <v>312</v>
      </c>
      <c r="V898" s="16" t="s">
        <v>1546</v>
      </c>
      <c r="W898" s="13"/>
      <c r="X898" s="16"/>
      <c r="Y898" s="13"/>
      <c r="Z898" s="13"/>
      <c r="AA898" s="10"/>
      <c r="AB898" s="10"/>
      <c r="AC898" s="10"/>
      <c r="AD898" s="10"/>
    </row>
    <row r="899" spans="2:30" ht="24" x14ac:dyDescent="0.55000000000000004">
      <c r="B899" s="16"/>
      <c r="C899" s="16"/>
      <c r="D899" s="16"/>
      <c r="E899" s="16"/>
      <c r="F899" s="10"/>
      <c r="G899" s="10"/>
      <c r="H899" s="16"/>
      <c r="I899" s="16"/>
      <c r="J899" s="16"/>
      <c r="K899" s="16"/>
      <c r="L899" s="10"/>
      <c r="M899" s="10"/>
      <c r="N899" s="10"/>
      <c r="O899" s="10"/>
      <c r="P899" s="16"/>
      <c r="Q899" s="13">
        <v>17</v>
      </c>
      <c r="R899" s="16" t="s">
        <v>1290</v>
      </c>
      <c r="S899" s="16" t="s">
        <v>594</v>
      </c>
      <c r="T899" s="10" t="s">
        <v>2124</v>
      </c>
      <c r="U899" s="10" t="s">
        <v>313</v>
      </c>
      <c r="V899" s="16" t="s">
        <v>1546</v>
      </c>
      <c r="W899" s="13"/>
      <c r="X899" s="16"/>
      <c r="Y899" s="13"/>
      <c r="Z899" s="13"/>
      <c r="AA899" s="10"/>
      <c r="AB899" s="10"/>
      <c r="AC899" s="10"/>
      <c r="AD899" s="10"/>
    </row>
    <row r="900" spans="2:30" ht="24" x14ac:dyDescent="0.55000000000000004">
      <c r="B900" s="16"/>
      <c r="C900" s="16"/>
      <c r="D900" s="16"/>
      <c r="E900" s="16"/>
      <c r="F900" s="10"/>
      <c r="G900" s="10"/>
      <c r="H900" s="16"/>
      <c r="I900" s="16"/>
      <c r="J900" s="16"/>
      <c r="K900" s="16"/>
      <c r="L900" s="10"/>
      <c r="M900" s="10"/>
      <c r="N900" s="10"/>
      <c r="O900" s="10"/>
      <c r="P900" s="16"/>
      <c r="Q900" s="13">
        <v>18</v>
      </c>
      <c r="R900" s="16" t="s">
        <v>2138</v>
      </c>
      <c r="S900" s="16" t="s">
        <v>594</v>
      </c>
      <c r="T900" s="10" t="s">
        <v>2139</v>
      </c>
      <c r="U900" s="10" t="s">
        <v>2140</v>
      </c>
      <c r="V900" s="16" t="s">
        <v>1546</v>
      </c>
      <c r="W900" s="13"/>
      <c r="X900" s="16"/>
      <c r="Y900" s="13"/>
      <c r="Z900" s="13"/>
      <c r="AA900" s="10"/>
      <c r="AB900" s="10"/>
      <c r="AC900" s="10"/>
      <c r="AD900" s="10"/>
    </row>
    <row r="901" spans="2:30" ht="24" x14ac:dyDescent="0.55000000000000004">
      <c r="B901" s="16"/>
      <c r="C901" s="16"/>
      <c r="D901" s="16"/>
      <c r="E901" s="16"/>
      <c r="F901" s="10"/>
      <c r="G901" s="10"/>
      <c r="H901" s="16"/>
      <c r="I901" s="16"/>
      <c r="J901" s="16"/>
      <c r="K901" s="16"/>
      <c r="L901" s="10"/>
      <c r="M901" s="10"/>
      <c r="N901" s="10"/>
      <c r="O901" s="10"/>
      <c r="P901" s="16"/>
      <c r="Q901" s="13">
        <v>19</v>
      </c>
      <c r="R901" s="16" t="s">
        <v>2146</v>
      </c>
      <c r="S901" s="16" t="s">
        <v>594</v>
      </c>
      <c r="T901" s="10" t="s">
        <v>2147</v>
      </c>
      <c r="U901" s="10" t="s">
        <v>2148</v>
      </c>
      <c r="V901" s="16" t="s">
        <v>1546</v>
      </c>
      <c r="W901" s="13"/>
      <c r="X901" s="16"/>
      <c r="Y901" s="13"/>
      <c r="Z901" s="13"/>
      <c r="AA901" s="10"/>
      <c r="AB901" s="10"/>
      <c r="AC901" s="10"/>
      <c r="AD901" s="10"/>
    </row>
    <row r="902" spans="2:30" ht="24" x14ac:dyDescent="0.55000000000000004">
      <c r="B902" s="16"/>
      <c r="C902" s="16"/>
      <c r="D902" s="16"/>
      <c r="E902" s="16"/>
      <c r="F902" s="10"/>
      <c r="G902" s="10"/>
      <c r="H902" s="16"/>
      <c r="I902" s="16"/>
      <c r="J902" s="16"/>
      <c r="K902" s="16"/>
      <c r="L902" s="10"/>
      <c r="M902" s="10"/>
      <c r="N902" s="10"/>
      <c r="O902" s="10"/>
      <c r="P902" s="16"/>
      <c r="Q902" s="13">
        <v>20</v>
      </c>
      <c r="R902" s="16" t="s">
        <v>2155</v>
      </c>
      <c r="S902" s="16" t="s">
        <v>594</v>
      </c>
      <c r="T902" s="10" t="s">
        <v>2156</v>
      </c>
      <c r="U902" s="10" t="s">
        <v>2157</v>
      </c>
      <c r="V902" s="16" t="s">
        <v>1546</v>
      </c>
      <c r="W902" s="13"/>
      <c r="X902" s="16"/>
      <c r="Y902" s="13"/>
      <c r="Z902" s="13"/>
      <c r="AA902" s="10"/>
      <c r="AB902" s="10"/>
      <c r="AC902" s="10"/>
      <c r="AD902" s="10"/>
    </row>
    <row r="903" spans="2:30" ht="24" x14ac:dyDescent="0.55000000000000004">
      <c r="B903" s="16"/>
      <c r="C903" s="16"/>
      <c r="D903" s="16"/>
      <c r="E903" s="16"/>
      <c r="F903" s="10"/>
      <c r="G903" s="10"/>
      <c r="H903" s="16"/>
      <c r="I903" s="16"/>
      <c r="J903" s="16"/>
      <c r="K903" s="16"/>
      <c r="L903" s="10"/>
      <c r="M903" s="10"/>
      <c r="N903" s="10"/>
      <c r="O903" s="10"/>
      <c r="P903" s="16"/>
      <c r="Q903" s="13">
        <v>21</v>
      </c>
      <c r="R903" s="16" t="s">
        <v>2164</v>
      </c>
      <c r="S903" s="16" t="s">
        <v>594</v>
      </c>
      <c r="T903" s="10" t="s">
        <v>2165</v>
      </c>
      <c r="U903" s="10" t="s">
        <v>2166</v>
      </c>
      <c r="V903" s="16" t="s">
        <v>1546</v>
      </c>
      <c r="W903" s="13"/>
      <c r="X903" s="16"/>
      <c r="Y903" s="13"/>
      <c r="Z903" s="13"/>
      <c r="AA903" s="10"/>
      <c r="AB903" s="10"/>
      <c r="AC903" s="10"/>
      <c r="AD903" s="10"/>
    </row>
    <row r="904" spans="2:30" ht="24" x14ac:dyDescent="0.55000000000000004">
      <c r="B904" s="16"/>
      <c r="C904" s="16"/>
      <c r="D904" s="16"/>
      <c r="E904" s="16"/>
      <c r="F904" s="10"/>
      <c r="G904" s="10"/>
      <c r="H904" s="16"/>
      <c r="I904" s="16"/>
      <c r="J904" s="16"/>
      <c r="K904" s="16"/>
      <c r="L904" s="10"/>
      <c r="M904" s="10"/>
      <c r="N904" s="10"/>
      <c r="O904" s="10"/>
      <c r="P904" s="16"/>
      <c r="Q904" s="13">
        <v>22</v>
      </c>
      <c r="R904" s="16" t="s">
        <v>2170</v>
      </c>
      <c r="S904" s="16" t="s">
        <v>594</v>
      </c>
      <c r="T904" s="10" t="s">
        <v>2171</v>
      </c>
      <c r="U904" s="10" t="s">
        <v>2172</v>
      </c>
      <c r="V904" s="16" t="s">
        <v>1546</v>
      </c>
      <c r="W904" s="13"/>
      <c r="X904" s="16"/>
      <c r="Y904" s="13"/>
      <c r="Z904" s="13"/>
      <c r="AA904" s="10"/>
      <c r="AB904" s="10"/>
      <c r="AC904" s="10"/>
      <c r="AD904" s="10"/>
    </row>
    <row r="905" spans="2:30" ht="24" x14ac:dyDescent="0.55000000000000004">
      <c r="B905" s="16"/>
      <c r="C905" s="16"/>
      <c r="D905" s="16"/>
      <c r="E905" s="16"/>
      <c r="F905" s="10"/>
      <c r="G905" s="10"/>
      <c r="H905" s="16"/>
      <c r="I905" s="16"/>
      <c r="J905" s="16"/>
      <c r="K905" s="16"/>
      <c r="L905" s="10"/>
      <c r="M905" s="10"/>
      <c r="N905" s="10"/>
      <c r="O905" s="10"/>
      <c r="P905" s="16"/>
      <c r="Q905" s="13">
        <v>23</v>
      </c>
      <c r="R905" s="16" t="s">
        <v>2176</v>
      </c>
      <c r="S905" s="16" t="s">
        <v>594</v>
      </c>
      <c r="T905" s="10" t="s">
        <v>2177</v>
      </c>
      <c r="U905" s="10" t="s">
        <v>2178</v>
      </c>
      <c r="V905" s="16" t="s">
        <v>1546</v>
      </c>
      <c r="W905" s="13"/>
      <c r="X905" s="16"/>
      <c r="Y905" s="13"/>
      <c r="Z905" s="13"/>
      <c r="AA905" s="10"/>
      <c r="AB905" s="10"/>
      <c r="AC905" s="10"/>
      <c r="AD905" s="10"/>
    </row>
    <row r="906" spans="2:30" ht="24" x14ac:dyDescent="0.55000000000000004">
      <c r="B906" s="16"/>
      <c r="C906" s="16"/>
      <c r="D906" s="16"/>
      <c r="E906" s="16"/>
      <c r="F906" s="10"/>
      <c r="G906" s="10"/>
      <c r="H906" s="16"/>
      <c r="I906" s="16"/>
      <c r="J906" s="16"/>
      <c r="K906" s="16"/>
      <c r="L906" s="10"/>
      <c r="M906" s="10"/>
      <c r="N906" s="10"/>
      <c r="O906" s="10"/>
      <c r="P906" s="16"/>
      <c r="Q906" s="13">
        <v>24</v>
      </c>
      <c r="R906" s="16" t="s">
        <v>2179</v>
      </c>
      <c r="S906" s="16" t="s">
        <v>594</v>
      </c>
      <c r="T906" s="10" t="s">
        <v>1531</v>
      </c>
      <c r="U906" s="10" t="s">
        <v>356</v>
      </c>
      <c r="V906" s="16" t="s">
        <v>1546</v>
      </c>
      <c r="W906" s="13"/>
      <c r="X906" s="16"/>
      <c r="Y906" s="13"/>
      <c r="Z906" s="13"/>
      <c r="AA906" s="10"/>
      <c r="AB906" s="10"/>
      <c r="AC906" s="10"/>
      <c r="AD906" s="10"/>
    </row>
    <row r="907" spans="2:30" ht="24" x14ac:dyDescent="0.55000000000000004">
      <c r="B907" s="16"/>
      <c r="C907" s="16"/>
      <c r="D907" s="16"/>
      <c r="E907" s="16"/>
      <c r="F907" s="10"/>
      <c r="G907" s="10"/>
      <c r="H907" s="16"/>
      <c r="I907" s="16"/>
      <c r="J907" s="16"/>
      <c r="K907" s="16"/>
      <c r="L907" s="10"/>
      <c r="M907" s="10"/>
      <c r="N907" s="10"/>
      <c r="O907" s="10"/>
      <c r="P907" s="16"/>
      <c r="Q907" s="13">
        <v>25</v>
      </c>
      <c r="R907" s="16" t="s">
        <v>2185</v>
      </c>
      <c r="S907" s="16" t="s">
        <v>594</v>
      </c>
      <c r="T907" s="10" t="s">
        <v>2186</v>
      </c>
      <c r="U907" s="10" t="s">
        <v>2187</v>
      </c>
      <c r="V907" s="16" t="s">
        <v>1546</v>
      </c>
      <c r="W907" s="13"/>
      <c r="X907" s="16"/>
      <c r="Y907" s="13"/>
      <c r="Z907" s="13"/>
      <c r="AA907" s="10"/>
      <c r="AB907" s="10"/>
      <c r="AC907" s="10"/>
      <c r="AD907" s="10"/>
    </row>
    <row r="908" spans="2:30" ht="24" x14ac:dyDescent="0.55000000000000004">
      <c r="B908" s="16"/>
      <c r="C908" s="16"/>
      <c r="D908" s="16"/>
      <c r="E908" s="16"/>
      <c r="F908" s="10"/>
      <c r="G908" s="10"/>
      <c r="H908" s="16"/>
      <c r="I908" s="16"/>
      <c r="J908" s="16"/>
      <c r="K908" s="16"/>
      <c r="L908" s="10"/>
      <c r="M908" s="10"/>
      <c r="N908" s="10"/>
      <c r="O908" s="10"/>
      <c r="P908" s="16"/>
      <c r="Q908" s="24">
        <v>26</v>
      </c>
      <c r="R908" s="25" t="s">
        <v>2194</v>
      </c>
      <c r="S908" s="25" t="s">
        <v>594</v>
      </c>
      <c r="T908" s="11" t="s">
        <v>2195</v>
      </c>
      <c r="U908" s="11" t="s">
        <v>2196</v>
      </c>
      <c r="V908" s="16" t="s">
        <v>1546</v>
      </c>
      <c r="W908" s="13"/>
      <c r="X908" s="16"/>
      <c r="Y908" s="13"/>
      <c r="Z908" s="13"/>
      <c r="AA908" s="10"/>
      <c r="AB908" s="10"/>
      <c r="AC908" s="10"/>
      <c r="AD908" s="10"/>
    </row>
    <row r="909" spans="2:30" ht="24" x14ac:dyDescent="0.55000000000000004">
      <c r="B909" s="16"/>
      <c r="C909" s="16"/>
      <c r="D909" s="16"/>
      <c r="E909" s="16"/>
      <c r="F909" s="10"/>
      <c r="G909" s="10"/>
      <c r="H909" s="16"/>
      <c r="I909" s="16"/>
      <c r="J909" s="16"/>
      <c r="K909" s="16"/>
      <c r="L909" s="10"/>
      <c r="M909" s="10"/>
      <c r="N909" s="10"/>
      <c r="O909" s="10"/>
      <c r="P909" s="16"/>
      <c r="Q909" s="24">
        <v>27</v>
      </c>
      <c r="R909" s="25" t="s">
        <v>2197</v>
      </c>
      <c r="S909" s="25" t="s">
        <v>594</v>
      </c>
      <c r="T909" s="11" t="s">
        <v>2198</v>
      </c>
      <c r="U909" s="11" t="s">
        <v>2199</v>
      </c>
      <c r="V909" s="16" t="s">
        <v>1546</v>
      </c>
      <c r="W909" s="13"/>
      <c r="X909" s="16"/>
      <c r="Y909" s="13"/>
      <c r="Z909" s="13"/>
      <c r="AA909" s="10"/>
      <c r="AB909" s="10"/>
      <c r="AC909" s="10"/>
      <c r="AD909" s="10"/>
    </row>
    <row r="910" spans="2:30" ht="24" x14ac:dyDescent="0.55000000000000004">
      <c r="B910" s="16"/>
      <c r="C910" s="16"/>
      <c r="D910" s="16"/>
      <c r="E910" s="16"/>
      <c r="F910" s="10"/>
      <c r="G910" s="10"/>
      <c r="H910" s="16"/>
      <c r="I910" s="16"/>
      <c r="J910" s="16"/>
      <c r="K910" s="16"/>
      <c r="L910" s="10"/>
      <c r="M910" s="10"/>
      <c r="N910" s="10"/>
      <c r="O910" s="10"/>
      <c r="P910" s="16"/>
      <c r="Q910" s="13">
        <v>1</v>
      </c>
      <c r="R910" s="16" t="s">
        <v>1306</v>
      </c>
      <c r="S910" s="16" t="s">
        <v>595</v>
      </c>
      <c r="T910" s="10" t="s">
        <v>362</v>
      </c>
      <c r="U910" s="10" t="s">
        <v>363</v>
      </c>
      <c r="V910" s="16" t="s">
        <v>1547</v>
      </c>
      <c r="W910" s="13"/>
      <c r="X910" s="16"/>
      <c r="Y910" s="13"/>
      <c r="Z910" s="13"/>
      <c r="AA910" s="10"/>
      <c r="AB910" s="10"/>
      <c r="AC910" s="10"/>
      <c r="AD910" s="10"/>
    </row>
    <row r="911" spans="2:30" ht="24" x14ac:dyDescent="0.55000000000000004">
      <c r="B911" s="16"/>
      <c r="C911" s="16"/>
      <c r="D911" s="16"/>
      <c r="E911" s="16"/>
      <c r="F911" s="10"/>
      <c r="G911" s="10"/>
      <c r="H911" s="16"/>
      <c r="I911" s="16"/>
      <c r="J911" s="16"/>
      <c r="K911" s="16"/>
      <c r="L911" s="10"/>
      <c r="M911" s="10"/>
      <c r="N911" s="10"/>
      <c r="O911" s="10"/>
      <c r="P911" s="16"/>
      <c r="Q911" s="13">
        <v>2</v>
      </c>
      <c r="R911" s="16" t="s">
        <v>1307</v>
      </c>
      <c r="S911" s="16" t="s">
        <v>595</v>
      </c>
      <c r="T911" s="10" t="s">
        <v>364</v>
      </c>
      <c r="U911" s="10" t="s">
        <v>365</v>
      </c>
      <c r="V911" s="16" t="s">
        <v>1547</v>
      </c>
      <c r="X911" s="16"/>
      <c r="Y911" s="13"/>
      <c r="Z911" s="13"/>
      <c r="AA911" s="10"/>
      <c r="AB911" s="10"/>
      <c r="AC911" s="10"/>
      <c r="AD911" s="10"/>
    </row>
    <row r="912" spans="2:30" ht="24" x14ac:dyDescent="0.55000000000000004">
      <c r="B912" s="16"/>
      <c r="C912" s="16"/>
      <c r="D912" s="16"/>
      <c r="E912" s="16"/>
      <c r="F912" s="10"/>
      <c r="G912" s="10"/>
      <c r="H912" s="16"/>
      <c r="I912" s="16"/>
      <c r="J912" s="16"/>
      <c r="K912" s="16"/>
      <c r="L912" s="10"/>
      <c r="M912" s="10"/>
      <c r="N912" s="10"/>
      <c r="O912" s="10"/>
      <c r="P912" s="16"/>
      <c r="Q912" s="13">
        <v>3</v>
      </c>
      <c r="R912" s="16" t="s">
        <v>1316</v>
      </c>
      <c r="S912" s="16" t="s">
        <v>595</v>
      </c>
      <c r="T912" s="10" t="s">
        <v>1317</v>
      </c>
      <c r="U912" s="10" t="s">
        <v>366</v>
      </c>
      <c r="V912" s="16" t="s">
        <v>1547</v>
      </c>
      <c r="W912" s="13"/>
      <c r="X912" s="16"/>
      <c r="Y912" s="13"/>
      <c r="Z912" s="13"/>
      <c r="AA912" s="10"/>
      <c r="AB912" s="10"/>
      <c r="AC912" s="10"/>
      <c r="AD912" s="10"/>
    </row>
    <row r="913" spans="2:30" ht="24" x14ac:dyDescent="0.55000000000000004">
      <c r="B913" s="16"/>
      <c r="C913" s="16"/>
      <c r="D913" s="16"/>
      <c r="E913" s="16"/>
      <c r="F913" s="10"/>
      <c r="G913" s="10"/>
      <c r="H913" s="16"/>
      <c r="I913" s="16"/>
      <c r="J913" s="16"/>
      <c r="K913" s="16"/>
      <c r="L913" s="10"/>
      <c r="M913" s="10"/>
      <c r="N913" s="10"/>
      <c r="O913" s="10"/>
      <c r="P913" s="16"/>
      <c r="Q913" s="13">
        <v>4</v>
      </c>
      <c r="R913" s="16" t="s">
        <v>1318</v>
      </c>
      <c r="S913" s="16" t="s">
        <v>595</v>
      </c>
      <c r="T913" s="10" t="s">
        <v>1319</v>
      </c>
      <c r="U913" s="10" t="s">
        <v>277</v>
      </c>
      <c r="V913" s="16" t="s">
        <v>1547</v>
      </c>
      <c r="W913" s="13"/>
      <c r="X913" s="16"/>
      <c r="Y913" s="13"/>
      <c r="Z913" s="13"/>
      <c r="AA913" s="10"/>
      <c r="AB913" s="10"/>
      <c r="AC913" s="10"/>
      <c r="AD913" s="10"/>
    </row>
    <row r="914" spans="2:30" ht="24" x14ac:dyDescent="0.55000000000000004">
      <c r="B914" s="16"/>
      <c r="C914" s="16"/>
      <c r="D914" s="16"/>
      <c r="E914" s="16"/>
      <c r="F914" s="10"/>
      <c r="G914" s="10"/>
      <c r="H914" s="16"/>
      <c r="I914" s="16"/>
      <c r="J914" s="16"/>
      <c r="K914" s="16"/>
      <c r="L914" s="10"/>
      <c r="M914" s="10"/>
      <c r="N914" s="10"/>
      <c r="O914" s="10"/>
      <c r="P914" s="16"/>
      <c r="Q914" s="13">
        <v>5</v>
      </c>
      <c r="R914" s="16" t="s">
        <v>1326</v>
      </c>
      <c r="S914" s="16" t="s">
        <v>595</v>
      </c>
      <c r="T914" s="10" t="s">
        <v>368</v>
      </c>
      <c r="U914" s="10" t="s">
        <v>224</v>
      </c>
      <c r="V914" s="16" t="s">
        <v>1547</v>
      </c>
      <c r="W914" s="13"/>
      <c r="X914" s="16"/>
      <c r="Y914" s="13"/>
      <c r="Z914" s="13"/>
      <c r="AA914" s="10"/>
      <c r="AB914" s="10"/>
      <c r="AC914" s="10"/>
      <c r="AD914" s="10"/>
    </row>
    <row r="915" spans="2:30" ht="24" x14ac:dyDescent="0.55000000000000004">
      <c r="B915" s="16"/>
      <c r="C915" s="16"/>
      <c r="D915" s="16"/>
      <c r="E915" s="16"/>
      <c r="F915" s="10"/>
      <c r="G915" s="10"/>
      <c r="H915" s="16"/>
      <c r="I915" s="16"/>
      <c r="J915" s="16"/>
      <c r="K915" s="16"/>
      <c r="L915" s="10"/>
      <c r="M915" s="10"/>
      <c r="N915" s="10"/>
      <c r="O915" s="10"/>
      <c r="P915" s="16"/>
      <c r="Q915" s="13">
        <v>6</v>
      </c>
      <c r="R915" s="16" t="s">
        <v>1327</v>
      </c>
      <c r="S915" s="16" t="s">
        <v>595</v>
      </c>
      <c r="T915" s="10" t="s">
        <v>394</v>
      </c>
      <c r="U915" s="10" t="s">
        <v>241</v>
      </c>
      <c r="V915" s="16" t="s">
        <v>1547</v>
      </c>
      <c r="W915" s="13"/>
      <c r="X915" s="16"/>
      <c r="Y915" s="13"/>
      <c r="Z915" s="13"/>
      <c r="AA915" s="10"/>
      <c r="AB915" s="10"/>
      <c r="AC915" s="10"/>
      <c r="AD915" s="10"/>
    </row>
    <row r="916" spans="2:30" ht="24" x14ac:dyDescent="0.55000000000000004">
      <c r="B916" s="16"/>
      <c r="C916" s="16"/>
      <c r="D916" s="16"/>
      <c r="E916" s="16"/>
      <c r="F916" s="10"/>
      <c r="G916" s="10"/>
      <c r="H916" s="16"/>
      <c r="I916" s="16"/>
      <c r="J916" s="16"/>
      <c r="K916" s="16"/>
      <c r="L916" s="10"/>
      <c r="M916" s="10"/>
      <c r="N916" s="10"/>
      <c r="O916" s="10"/>
      <c r="P916" s="16"/>
      <c r="Q916" s="13">
        <v>7</v>
      </c>
      <c r="R916" s="16" t="s">
        <v>1342</v>
      </c>
      <c r="S916" s="16" t="s">
        <v>595</v>
      </c>
      <c r="T916" s="10" t="s">
        <v>398</v>
      </c>
      <c r="U916" s="10" t="s">
        <v>399</v>
      </c>
      <c r="V916" s="16" t="s">
        <v>1547</v>
      </c>
      <c r="W916" s="13"/>
      <c r="X916" s="16"/>
      <c r="Y916" s="13"/>
      <c r="Z916" s="13"/>
      <c r="AA916" s="10"/>
      <c r="AB916" s="10"/>
      <c r="AC916" s="10"/>
      <c r="AD916" s="10"/>
    </row>
    <row r="917" spans="2:30" ht="24" x14ac:dyDescent="0.55000000000000004">
      <c r="B917" s="16"/>
      <c r="C917" s="16"/>
      <c r="D917" s="16"/>
      <c r="E917" s="16"/>
      <c r="F917" s="10"/>
      <c r="G917" s="10"/>
      <c r="H917" s="16"/>
      <c r="I917" s="16"/>
      <c r="J917" s="16"/>
      <c r="K917" s="16"/>
      <c r="L917" s="10"/>
      <c r="M917" s="10"/>
      <c r="N917" s="10"/>
      <c r="O917" s="10"/>
      <c r="P917" s="16"/>
      <c r="Q917" s="13">
        <v>8</v>
      </c>
      <c r="R917" s="16" t="s">
        <v>1343</v>
      </c>
      <c r="S917" s="16" t="s">
        <v>595</v>
      </c>
      <c r="T917" s="10" t="s">
        <v>430</v>
      </c>
      <c r="U917" s="10" t="s">
        <v>431</v>
      </c>
      <c r="V917" s="16" t="s">
        <v>1547</v>
      </c>
      <c r="W917" s="13"/>
      <c r="X917" s="16"/>
      <c r="Y917" s="13"/>
      <c r="Z917" s="13"/>
      <c r="AA917" s="10"/>
      <c r="AB917" s="10"/>
      <c r="AC917" s="10"/>
      <c r="AD917" s="10"/>
    </row>
    <row r="918" spans="2:30" ht="24" x14ac:dyDescent="0.55000000000000004">
      <c r="B918" s="16"/>
      <c r="C918" s="16"/>
      <c r="D918" s="16"/>
      <c r="E918" s="16"/>
      <c r="F918" s="10"/>
      <c r="G918" s="10"/>
      <c r="H918" s="16"/>
      <c r="I918" s="16"/>
      <c r="J918" s="16"/>
      <c r="K918" s="16"/>
      <c r="L918" s="10"/>
      <c r="M918" s="10"/>
      <c r="N918" s="10"/>
      <c r="O918" s="10"/>
      <c r="P918" s="16"/>
      <c r="Q918" s="13">
        <v>9</v>
      </c>
      <c r="R918" s="16" t="s">
        <v>1356</v>
      </c>
      <c r="S918" s="16" t="s">
        <v>595</v>
      </c>
      <c r="T918" s="10" t="s">
        <v>376</v>
      </c>
      <c r="U918" s="10" t="s">
        <v>377</v>
      </c>
      <c r="V918" s="16" t="s">
        <v>1547</v>
      </c>
      <c r="W918" s="13"/>
      <c r="X918" s="16"/>
      <c r="Y918" s="13"/>
      <c r="Z918" s="13"/>
      <c r="AA918" s="10"/>
      <c r="AB918" s="10"/>
      <c r="AC918" s="10"/>
      <c r="AD918" s="10"/>
    </row>
    <row r="919" spans="2:30" ht="24" x14ac:dyDescent="0.55000000000000004">
      <c r="B919" s="16"/>
      <c r="C919" s="16"/>
      <c r="D919" s="16"/>
      <c r="E919" s="16"/>
      <c r="F919" s="10"/>
      <c r="G919" s="10"/>
      <c r="H919" s="16"/>
      <c r="I919" s="16"/>
      <c r="J919" s="16"/>
      <c r="K919" s="16"/>
      <c r="L919" s="10"/>
      <c r="M919" s="10"/>
      <c r="N919" s="10"/>
      <c r="O919" s="10"/>
      <c r="P919" s="16"/>
      <c r="Q919" s="13">
        <v>10</v>
      </c>
      <c r="R919" s="16" t="s">
        <v>1359</v>
      </c>
      <c r="S919" s="16" t="s">
        <v>595</v>
      </c>
      <c r="T919" s="10" t="s">
        <v>385</v>
      </c>
      <c r="U919" s="10" t="s">
        <v>386</v>
      </c>
      <c r="V919" s="16" t="s">
        <v>1547</v>
      </c>
      <c r="W919" s="13"/>
      <c r="X919" s="16"/>
      <c r="Y919" s="13"/>
      <c r="Z919" s="13"/>
      <c r="AA919" s="10"/>
      <c r="AB919" s="10"/>
      <c r="AC919" s="10"/>
      <c r="AD919" s="10"/>
    </row>
    <row r="920" spans="2:30" ht="24" x14ac:dyDescent="0.55000000000000004">
      <c r="B920" s="16"/>
      <c r="C920" s="16"/>
      <c r="D920" s="16"/>
      <c r="E920" s="16"/>
      <c r="F920" s="10"/>
      <c r="G920" s="10"/>
      <c r="H920" s="16"/>
      <c r="I920" s="16"/>
      <c r="J920" s="16"/>
      <c r="K920" s="16"/>
      <c r="L920" s="10"/>
      <c r="M920" s="10"/>
      <c r="N920" s="10"/>
      <c r="O920" s="10"/>
      <c r="P920" s="16"/>
      <c r="Q920" s="13">
        <v>11</v>
      </c>
      <c r="R920" s="16" t="s">
        <v>1369</v>
      </c>
      <c r="S920" s="16" t="s">
        <v>595</v>
      </c>
      <c r="T920" s="10" t="s">
        <v>389</v>
      </c>
      <c r="U920" s="10" t="s">
        <v>390</v>
      </c>
      <c r="V920" s="16" t="s">
        <v>1547</v>
      </c>
      <c r="W920" s="13"/>
      <c r="X920" s="16"/>
      <c r="Y920" s="13"/>
      <c r="Z920" s="13"/>
      <c r="AA920" s="10"/>
      <c r="AB920" s="10"/>
      <c r="AC920" s="10"/>
      <c r="AD920" s="10"/>
    </row>
    <row r="921" spans="2:30" ht="24" x14ac:dyDescent="0.55000000000000004">
      <c r="B921" s="16"/>
      <c r="C921" s="16"/>
      <c r="D921" s="16"/>
      <c r="E921" s="16"/>
      <c r="F921" s="10"/>
      <c r="G921" s="10"/>
      <c r="H921" s="16"/>
      <c r="I921" s="16"/>
      <c r="J921" s="16"/>
      <c r="K921" s="16"/>
      <c r="L921" s="10"/>
      <c r="M921" s="10"/>
      <c r="N921" s="10"/>
      <c r="O921" s="10"/>
      <c r="P921" s="16"/>
      <c r="Q921" s="13">
        <v>12</v>
      </c>
      <c r="R921" s="16" t="s">
        <v>1377</v>
      </c>
      <c r="S921" s="16" t="s">
        <v>595</v>
      </c>
      <c r="T921" s="10" t="s">
        <v>391</v>
      </c>
      <c r="U921" s="10" t="s">
        <v>392</v>
      </c>
      <c r="V921" s="16" t="s">
        <v>1547</v>
      </c>
      <c r="W921" s="13"/>
      <c r="X921" s="16"/>
      <c r="Y921" s="13"/>
      <c r="Z921" s="13"/>
      <c r="AA921" s="10"/>
      <c r="AB921" s="10"/>
      <c r="AC921" s="10"/>
      <c r="AD921" s="10"/>
    </row>
    <row r="922" spans="2:30" ht="24" x14ac:dyDescent="0.55000000000000004">
      <c r="B922" s="16"/>
      <c r="C922" s="16"/>
      <c r="D922" s="16"/>
      <c r="E922" s="16"/>
      <c r="F922" s="10"/>
      <c r="G922" s="10"/>
      <c r="H922" s="16"/>
      <c r="I922" s="16"/>
      <c r="J922" s="16"/>
      <c r="K922" s="16"/>
      <c r="L922" s="10"/>
      <c r="M922" s="10"/>
      <c r="N922" s="10"/>
      <c r="O922" s="10"/>
      <c r="P922" s="16"/>
      <c r="Q922" s="13">
        <v>13</v>
      </c>
      <c r="R922" s="16" t="s">
        <v>1378</v>
      </c>
      <c r="S922" s="16" t="s">
        <v>595</v>
      </c>
      <c r="T922" s="10" t="s">
        <v>412</v>
      </c>
      <c r="U922" s="10" t="s">
        <v>413</v>
      </c>
      <c r="V922" s="16" t="s">
        <v>1547</v>
      </c>
      <c r="W922" s="13"/>
      <c r="X922" s="16"/>
      <c r="Y922" s="13"/>
      <c r="Z922" s="13"/>
      <c r="AA922" s="10"/>
      <c r="AB922" s="10"/>
      <c r="AC922" s="10"/>
      <c r="AD922" s="10"/>
    </row>
    <row r="923" spans="2:30" ht="24" x14ac:dyDescent="0.55000000000000004">
      <c r="B923" s="16"/>
      <c r="C923" s="16"/>
      <c r="D923" s="16"/>
      <c r="E923" s="16"/>
      <c r="F923" s="10"/>
      <c r="G923" s="10"/>
      <c r="H923" s="16"/>
      <c r="I923" s="16"/>
      <c r="J923" s="16"/>
      <c r="K923" s="16"/>
      <c r="L923" s="10"/>
      <c r="M923" s="10"/>
      <c r="N923" s="10"/>
      <c r="O923" s="10"/>
      <c r="P923" s="16"/>
      <c r="Q923" s="13">
        <v>14</v>
      </c>
      <c r="R923" s="16" t="s">
        <v>1393</v>
      </c>
      <c r="S923" s="16" t="s">
        <v>595</v>
      </c>
      <c r="T923" s="10" t="s">
        <v>423</v>
      </c>
      <c r="U923" s="10" t="s">
        <v>424</v>
      </c>
      <c r="V923" s="16" t="s">
        <v>1547</v>
      </c>
      <c r="W923" s="13"/>
      <c r="X923" s="16"/>
      <c r="Y923" s="13"/>
      <c r="Z923" s="13"/>
      <c r="AA923" s="10"/>
      <c r="AB923" s="10"/>
      <c r="AC923" s="10"/>
      <c r="AD923" s="10"/>
    </row>
    <row r="924" spans="2:30" ht="24" x14ac:dyDescent="0.55000000000000004">
      <c r="B924" s="16"/>
      <c r="C924" s="16"/>
      <c r="D924" s="16"/>
      <c r="E924" s="16"/>
      <c r="F924" s="10"/>
      <c r="G924" s="10"/>
      <c r="H924" s="16"/>
      <c r="I924" s="16"/>
      <c r="J924" s="16"/>
      <c r="K924" s="16"/>
      <c r="L924" s="10"/>
      <c r="M924" s="10"/>
      <c r="N924" s="10"/>
      <c r="O924" s="10"/>
      <c r="P924" s="16"/>
      <c r="Q924" s="13">
        <v>15</v>
      </c>
      <c r="R924" s="16" t="s">
        <v>1394</v>
      </c>
      <c r="S924" s="16" t="s">
        <v>595</v>
      </c>
      <c r="T924" s="10" t="s">
        <v>434</v>
      </c>
      <c r="U924" s="10" t="s">
        <v>435</v>
      </c>
      <c r="V924" s="16" t="s">
        <v>1547</v>
      </c>
      <c r="W924" s="13"/>
      <c r="X924" s="16"/>
      <c r="Y924" s="13"/>
      <c r="Z924" s="13"/>
      <c r="AA924" s="10"/>
      <c r="AB924" s="10"/>
      <c r="AC924" s="10"/>
      <c r="AD924" s="10"/>
    </row>
    <row r="925" spans="2:30" ht="24" x14ac:dyDescent="0.55000000000000004">
      <c r="B925" s="16"/>
      <c r="C925" s="16"/>
      <c r="D925" s="16"/>
      <c r="E925" s="16"/>
      <c r="F925" s="10"/>
      <c r="G925" s="10"/>
      <c r="H925" s="16"/>
      <c r="I925" s="16"/>
      <c r="J925" s="16"/>
      <c r="K925" s="16"/>
      <c r="L925" s="10"/>
      <c r="M925" s="10"/>
      <c r="N925" s="10"/>
      <c r="O925" s="10"/>
      <c r="P925" s="16"/>
      <c r="Q925" s="13">
        <v>16</v>
      </c>
      <c r="R925" s="16" t="s">
        <v>1408</v>
      </c>
      <c r="S925" s="16" t="s">
        <v>595</v>
      </c>
      <c r="T925" s="10" t="s">
        <v>443</v>
      </c>
      <c r="U925" s="10" t="s">
        <v>326</v>
      </c>
      <c r="V925" s="16" t="s">
        <v>1547</v>
      </c>
      <c r="X925" s="16"/>
      <c r="Y925" s="13"/>
      <c r="Z925" s="13"/>
      <c r="AA925" s="10"/>
      <c r="AB925" s="10"/>
      <c r="AC925" s="10"/>
      <c r="AD925" s="10"/>
    </row>
    <row r="926" spans="2:30" ht="24" x14ac:dyDescent="0.55000000000000004">
      <c r="B926" s="16"/>
      <c r="C926" s="16"/>
      <c r="D926" s="16"/>
      <c r="E926" s="16"/>
      <c r="F926" s="10"/>
      <c r="G926" s="10"/>
      <c r="H926" s="16"/>
      <c r="I926" s="16"/>
      <c r="J926" s="16"/>
      <c r="K926" s="16"/>
      <c r="L926" s="10"/>
      <c r="M926" s="10"/>
      <c r="N926" s="10"/>
      <c r="O926" s="10"/>
      <c r="P926" s="16"/>
      <c r="Q926" s="13">
        <v>17</v>
      </c>
      <c r="R926" s="16" t="s">
        <v>1409</v>
      </c>
      <c r="S926" s="16" t="s">
        <v>595</v>
      </c>
      <c r="T926" s="10" t="s">
        <v>444</v>
      </c>
      <c r="U926" s="10" t="s">
        <v>445</v>
      </c>
      <c r="V926" s="16" t="s">
        <v>1547</v>
      </c>
      <c r="X926" s="16"/>
      <c r="Y926" s="13"/>
      <c r="Z926" s="13"/>
      <c r="AA926" s="10"/>
      <c r="AB926" s="10"/>
      <c r="AC926" s="10"/>
      <c r="AD926" s="10"/>
    </row>
    <row r="927" spans="2:30" ht="24" x14ac:dyDescent="0.55000000000000004">
      <c r="B927" s="16"/>
      <c r="C927" s="16"/>
      <c r="D927" s="16"/>
      <c r="E927" s="16"/>
      <c r="F927" s="10"/>
      <c r="G927" s="10"/>
      <c r="H927" s="16"/>
      <c r="I927" s="16"/>
      <c r="J927" s="16"/>
      <c r="K927" s="16"/>
      <c r="L927" s="10"/>
      <c r="M927" s="10"/>
      <c r="N927" s="10"/>
      <c r="O927" s="10"/>
      <c r="P927" s="16"/>
      <c r="Q927" s="13">
        <v>18</v>
      </c>
      <c r="R927" s="16" t="s">
        <v>1419</v>
      </c>
      <c r="S927" s="16" t="s">
        <v>595</v>
      </c>
      <c r="T927" s="10" t="s">
        <v>447</v>
      </c>
      <c r="U927" s="10" t="s">
        <v>448</v>
      </c>
      <c r="V927" s="16" t="s">
        <v>1547</v>
      </c>
      <c r="X927" s="16"/>
      <c r="Y927" s="13"/>
      <c r="Z927" s="13"/>
      <c r="AA927" s="10"/>
      <c r="AB927" s="10"/>
      <c r="AC927" s="10"/>
      <c r="AD927" s="10"/>
    </row>
    <row r="928" spans="2:30" ht="24" x14ac:dyDescent="0.55000000000000004">
      <c r="B928" s="16"/>
      <c r="C928" s="16"/>
      <c r="D928" s="16"/>
      <c r="E928" s="16"/>
      <c r="F928" s="10"/>
      <c r="G928" s="10"/>
      <c r="H928" s="16"/>
      <c r="I928" s="16"/>
      <c r="J928" s="16"/>
      <c r="K928" s="16"/>
      <c r="L928" s="10"/>
      <c r="M928" s="10"/>
      <c r="N928" s="10"/>
      <c r="O928" s="10"/>
      <c r="P928" s="16"/>
      <c r="Q928" s="13">
        <v>19</v>
      </c>
      <c r="R928" s="16" t="s">
        <v>1422</v>
      </c>
      <c r="S928" s="16" t="s">
        <v>595</v>
      </c>
      <c r="T928" s="10" t="s">
        <v>451</v>
      </c>
      <c r="U928" s="10" t="s">
        <v>285</v>
      </c>
      <c r="V928" s="16" t="s">
        <v>1547</v>
      </c>
      <c r="X928" s="16"/>
      <c r="Y928" s="13"/>
      <c r="Z928" s="13"/>
      <c r="AA928" s="10"/>
      <c r="AB928" s="10"/>
      <c r="AC928" s="10"/>
      <c r="AD928" s="10"/>
    </row>
    <row r="929" spans="2:30" ht="24" x14ac:dyDescent="0.55000000000000004">
      <c r="B929" s="16"/>
      <c r="C929" s="16"/>
      <c r="D929" s="16"/>
      <c r="E929" s="16"/>
      <c r="F929" s="10"/>
      <c r="G929" s="10"/>
      <c r="H929" s="16"/>
      <c r="I929" s="16"/>
      <c r="J929" s="16"/>
      <c r="K929" s="16"/>
      <c r="L929" s="10"/>
      <c r="M929" s="10"/>
      <c r="N929" s="10"/>
      <c r="O929" s="10"/>
      <c r="P929" s="16"/>
      <c r="Q929" s="13">
        <v>20</v>
      </c>
      <c r="R929" s="16" t="s">
        <v>1432</v>
      </c>
      <c r="S929" s="16" t="s">
        <v>595</v>
      </c>
      <c r="T929" s="10" t="s">
        <v>455</v>
      </c>
      <c r="U929" s="10" t="s">
        <v>151</v>
      </c>
      <c r="V929" s="16" t="s">
        <v>1547</v>
      </c>
      <c r="X929" s="16"/>
      <c r="Y929" s="13"/>
      <c r="Z929" s="13"/>
      <c r="AA929" s="10"/>
      <c r="AB929" s="10"/>
      <c r="AC929" s="10"/>
      <c r="AD929" s="10"/>
    </row>
    <row r="930" spans="2:30" ht="24" x14ac:dyDescent="0.55000000000000004">
      <c r="B930" s="16"/>
      <c r="C930" s="16"/>
      <c r="D930" s="16"/>
      <c r="E930" s="16"/>
      <c r="F930" s="10"/>
      <c r="G930" s="10"/>
      <c r="H930" s="16"/>
      <c r="I930" s="16"/>
      <c r="J930" s="16"/>
      <c r="K930" s="16"/>
      <c r="L930" s="10"/>
      <c r="M930" s="10"/>
      <c r="N930" s="10"/>
      <c r="O930" s="10"/>
      <c r="P930" s="16"/>
      <c r="Q930" s="13">
        <v>21</v>
      </c>
      <c r="R930" s="16" t="s">
        <v>1436</v>
      </c>
      <c r="S930" s="16" t="s">
        <v>595</v>
      </c>
      <c r="T930" s="10" t="s">
        <v>467</v>
      </c>
      <c r="U930" s="10" t="s">
        <v>197</v>
      </c>
      <c r="V930" s="16" t="s">
        <v>1547</v>
      </c>
      <c r="X930" s="16"/>
      <c r="Y930" s="13"/>
      <c r="Z930" s="13"/>
      <c r="AA930" s="10"/>
      <c r="AB930" s="10"/>
      <c r="AC930" s="10"/>
      <c r="AD930" s="10"/>
    </row>
    <row r="931" spans="2:30" ht="24" x14ac:dyDescent="0.55000000000000004">
      <c r="B931" s="16"/>
      <c r="C931" s="16"/>
      <c r="D931" s="16"/>
      <c r="E931" s="16"/>
      <c r="F931" s="10"/>
      <c r="G931" s="10"/>
      <c r="H931" s="16"/>
      <c r="I931" s="16"/>
      <c r="J931" s="16"/>
      <c r="K931" s="16"/>
      <c r="L931" s="10"/>
      <c r="M931" s="10"/>
      <c r="N931" s="10"/>
      <c r="O931" s="10"/>
      <c r="P931" s="16"/>
      <c r="Q931" s="13">
        <v>22</v>
      </c>
      <c r="R931" s="16" t="s">
        <v>1437</v>
      </c>
      <c r="S931" s="16" t="s">
        <v>595</v>
      </c>
      <c r="T931" s="10" t="s">
        <v>468</v>
      </c>
      <c r="U931" s="10" t="s">
        <v>348</v>
      </c>
      <c r="V931" s="16" t="s">
        <v>1547</v>
      </c>
      <c r="X931" s="16"/>
      <c r="Y931" s="13"/>
      <c r="Z931" s="13"/>
      <c r="AA931" s="10"/>
      <c r="AB931" s="10"/>
      <c r="AC931" s="10"/>
      <c r="AD931" s="10"/>
    </row>
    <row r="932" spans="2:30" ht="24" x14ac:dyDescent="0.55000000000000004">
      <c r="B932" s="16"/>
      <c r="C932" s="16"/>
      <c r="D932" s="16"/>
      <c r="E932" s="16"/>
      <c r="F932" s="10"/>
      <c r="G932" s="10"/>
      <c r="H932" s="16"/>
      <c r="I932" s="16"/>
      <c r="J932" s="16"/>
      <c r="K932" s="16"/>
      <c r="L932" s="10"/>
      <c r="M932" s="10"/>
      <c r="N932" s="10"/>
      <c r="O932" s="10"/>
      <c r="P932" s="16"/>
      <c r="Q932" s="13">
        <v>23</v>
      </c>
      <c r="R932" s="16" t="s">
        <v>1444</v>
      </c>
      <c r="S932" s="16" t="s">
        <v>595</v>
      </c>
      <c r="T932" s="10" t="s">
        <v>1445</v>
      </c>
      <c r="U932" s="10" t="s">
        <v>469</v>
      </c>
      <c r="V932" s="16" t="s">
        <v>1547</v>
      </c>
      <c r="X932" s="16"/>
      <c r="Y932" s="13"/>
      <c r="Z932" s="13"/>
      <c r="AA932" s="10"/>
      <c r="AB932" s="10"/>
      <c r="AC932" s="10"/>
      <c r="AD932" s="10"/>
    </row>
    <row r="933" spans="2:30" ht="24" x14ac:dyDescent="0.55000000000000004">
      <c r="B933" s="16"/>
      <c r="C933" s="16"/>
      <c r="D933" s="16"/>
      <c r="E933" s="16"/>
      <c r="F933" s="10"/>
      <c r="G933" s="10"/>
      <c r="H933" s="16"/>
      <c r="I933" s="16"/>
      <c r="J933" s="16"/>
      <c r="K933" s="16"/>
      <c r="L933" s="10"/>
      <c r="M933" s="10"/>
      <c r="N933" s="10"/>
      <c r="O933" s="10"/>
      <c r="P933" s="16"/>
      <c r="Q933" s="13">
        <v>24</v>
      </c>
      <c r="R933" s="16" t="s">
        <v>1447</v>
      </c>
      <c r="S933" s="16" t="s">
        <v>595</v>
      </c>
      <c r="T933" s="10" t="s">
        <v>470</v>
      </c>
      <c r="U933" s="10" t="s">
        <v>365</v>
      </c>
      <c r="V933" s="16" t="s">
        <v>1547</v>
      </c>
      <c r="X933" s="16"/>
      <c r="Y933" s="13"/>
      <c r="Z933" s="13"/>
      <c r="AA933" s="10"/>
      <c r="AB933" s="10"/>
      <c r="AC933" s="10"/>
      <c r="AD933" s="10"/>
    </row>
    <row r="934" spans="2:30" ht="24" x14ac:dyDescent="0.55000000000000004">
      <c r="B934" s="16"/>
      <c r="C934" s="16"/>
      <c r="D934" s="16"/>
      <c r="E934" s="16"/>
      <c r="F934" s="10"/>
      <c r="G934" s="10"/>
      <c r="H934" s="16"/>
      <c r="I934" s="16"/>
      <c r="J934" s="16"/>
      <c r="K934" s="16"/>
      <c r="L934" s="10"/>
      <c r="M934" s="10"/>
      <c r="N934" s="10"/>
      <c r="O934" s="10"/>
      <c r="P934" s="16"/>
      <c r="Q934" s="24">
        <v>25</v>
      </c>
      <c r="R934" s="16" t="s">
        <v>1455</v>
      </c>
      <c r="S934" s="16" t="s">
        <v>595</v>
      </c>
      <c r="T934" s="10" t="s">
        <v>471</v>
      </c>
      <c r="U934" s="10" t="s">
        <v>365</v>
      </c>
      <c r="V934" s="16" t="s">
        <v>1547</v>
      </c>
      <c r="X934" s="16"/>
      <c r="Y934" s="13"/>
      <c r="Z934" s="13"/>
      <c r="AA934" s="10"/>
      <c r="AB934" s="10"/>
      <c r="AC934" s="10"/>
      <c r="AD934" s="10"/>
    </row>
    <row r="935" spans="2:30" ht="24" x14ac:dyDescent="0.55000000000000004">
      <c r="B935" s="16"/>
      <c r="C935" s="16"/>
      <c r="D935" s="16"/>
      <c r="E935" s="16"/>
      <c r="F935" s="10"/>
      <c r="G935" s="10"/>
      <c r="H935" s="16"/>
      <c r="I935" s="16"/>
      <c r="J935" s="16"/>
      <c r="K935" s="16"/>
      <c r="L935" s="10"/>
      <c r="M935" s="10"/>
      <c r="N935" s="10"/>
      <c r="O935" s="10"/>
      <c r="P935" s="16"/>
      <c r="Q935" s="24">
        <v>26</v>
      </c>
      <c r="R935" s="16" t="s">
        <v>1456</v>
      </c>
      <c r="S935" s="16" t="s">
        <v>595</v>
      </c>
      <c r="T935" s="10" t="s">
        <v>472</v>
      </c>
      <c r="U935" s="10" t="s">
        <v>281</v>
      </c>
      <c r="V935" s="16" t="s">
        <v>1547</v>
      </c>
      <c r="X935" s="16"/>
      <c r="Y935" s="13"/>
      <c r="Z935" s="13"/>
      <c r="AA935" s="10"/>
      <c r="AB935" s="10"/>
      <c r="AC935" s="10"/>
      <c r="AD935" s="10"/>
    </row>
    <row r="936" spans="2:30" ht="24" x14ac:dyDescent="0.55000000000000004">
      <c r="B936" s="16"/>
      <c r="C936" s="16"/>
      <c r="D936" s="16"/>
      <c r="E936" s="16"/>
      <c r="F936" s="10"/>
      <c r="G936" s="10"/>
      <c r="H936" s="16"/>
      <c r="I936" s="16"/>
      <c r="J936" s="16"/>
      <c r="K936" s="16"/>
      <c r="L936" s="10"/>
      <c r="M936" s="10"/>
      <c r="N936" s="10"/>
      <c r="O936" s="10"/>
      <c r="P936" s="16"/>
      <c r="Q936" s="24">
        <v>27</v>
      </c>
      <c r="R936" s="16" t="s">
        <v>1467</v>
      </c>
      <c r="S936" s="16" t="s">
        <v>595</v>
      </c>
      <c r="T936" s="10" t="s">
        <v>1468</v>
      </c>
      <c r="U936" s="10" t="s">
        <v>165</v>
      </c>
      <c r="V936" s="16" t="s">
        <v>1547</v>
      </c>
      <c r="X936" s="16"/>
      <c r="Y936" s="13"/>
      <c r="Z936" s="13"/>
      <c r="AA936" s="10"/>
      <c r="AB936" s="10"/>
      <c r="AC936" s="10"/>
      <c r="AD936" s="10"/>
    </row>
    <row r="937" spans="2:30" ht="24" x14ac:dyDescent="0.55000000000000004">
      <c r="B937" s="16"/>
      <c r="C937" s="16"/>
      <c r="D937" s="16"/>
      <c r="E937" s="16"/>
      <c r="F937" s="10"/>
      <c r="G937" s="10"/>
      <c r="H937" s="16"/>
      <c r="I937" s="16"/>
      <c r="J937" s="16"/>
      <c r="K937" s="16"/>
      <c r="L937" s="10"/>
      <c r="M937" s="10"/>
      <c r="N937" s="10"/>
      <c r="O937" s="10"/>
      <c r="P937" s="16"/>
      <c r="Q937" s="13">
        <v>28</v>
      </c>
      <c r="R937" s="16" t="s">
        <v>1469</v>
      </c>
      <c r="S937" s="16" t="s">
        <v>595</v>
      </c>
      <c r="T937" s="10" t="s">
        <v>491</v>
      </c>
      <c r="U937" s="10" t="s">
        <v>291</v>
      </c>
      <c r="V937" s="16" t="s">
        <v>1547</v>
      </c>
      <c r="X937" s="16"/>
      <c r="Y937" s="13"/>
      <c r="Z937" s="13"/>
      <c r="AA937" s="10"/>
      <c r="AB937" s="10"/>
      <c r="AC937" s="10"/>
      <c r="AD937" s="10"/>
    </row>
    <row r="938" spans="2:30" ht="24" x14ac:dyDescent="0.55000000000000004">
      <c r="B938" s="16"/>
      <c r="C938" s="16"/>
      <c r="D938" s="16"/>
      <c r="E938" s="16"/>
      <c r="F938" s="10"/>
      <c r="G938" s="10"/>
      <c r="H938" s="16"/>
      <c r="I938" s="16"/>
      <c r="J938" s="16"/>
      <c r="K938" s="16"/>
      <c r="L938" s="10"/>
      <c r="M938" s="10"/>
      <c r="N938" s="10"/>
      <c r="O938" s="10"/>
      <c r="P938" s="16"/>
      <c r="Q938" s="24">
        <v>29</v>
      </c>
      <c r="R938" s="25" t="s">
        <v>1477</v>
      </c>
      <c r="S938" s="25" t="s">
        <v>595</v>
      </c>
      <c r="T938" s="11" t="s">
        <v>1478</v>
      </c>
      <c r="U938" s="11" t="s">
        <v>393</v>
      </c>
      <c r="V938" s="16" t="s">
        <v>1547</v>
      </c>
      <c r="X938" s="16"/>
      <c r="Y938" s="13"/>
      <c r="Z938" s="13"/>
      <c r="AA938" s="10"/>
      <c r="AB938" s="10"/>
      <c r="AC938" s="10"/>
      <c r="AD938" s="10"/>
    </row>
    <row r="939" spans="2:30" ht="24" x14ac:dyDescent="0.55000000000000004">
      <c r="B939" s="16"/>
      <c r="C939" s="16"/>
      <c r="D939" s="16"/>
      <c r="E939" s="16"/>
      <c r="F939" s="10"/>
      <c r="G939" s="10"/>
      <c r="H939" s="16"/>
      <c r="I939" s="16"/>
      <c r="J939" s="16"/>
      <c r="K939" s="16"/>
      <c r="L939" s="10"/>
      <c r="M939" s="10"/>
      <c r="N939" s="10"/>
      <c r="O939" s="10"/>
      <c r="P939" s="16"/>
      <c r="Q939" s="24">
        <v>30</v>
      </c>
      <c r="R939" s="16" t="s">
        <v>1481</v>
      </c>
      <c r="S939" s="16" t="s">
        <v>595</v>
      </c>
      <c r="T939" s="10" t="s">
        <v>566</v>
      </c>
      <c r="U939" s="10" t="s">
        <v>1482</v>
      </c>
      <c r="V939" s="16" t="s">
        <v>1547</v>
      </c>
      <c r="W939" s="13"/>
      <c r="X939" s="16"/>
      <c r="Y939" s="13"/>
      <c r="Z939" s="13"/>
      <c r="AA939" s="10"/>
      <c r="AB939" s="10"/>
      <c r="AC939" s="10"/>
      <c r="AD939" s="10"/>
    </row>
    <row r="940" spans="2:30" ht="24" x14ac:dyDescent="0.55000000000000004">
      <c r="B940" s="16"/>
      <c r="C940" s="16"/>
      <c r="D940" s="16"/>
      <c r="E940" s="16"/>
      <c r="F940" s="10"/>
      <c r="G940" s="10"/>
      <c r="H940" s="16"/>
      <c r="I940" s="16"/>
      <c r="J940" s="16"/>
      <c r="K940" s="16"/>
      <c r="L940" s="10"/>
      <c r="M940" s="10"/>
      <c r="N940" s="10"/>
      <c r="O940" s="10"/>
      <c r="P940" s="16"/>
      <c r="Q940" s="24">
        <v>31</v>
      </c>
      <c r="R940" s="16" t="s">
        <v>1483</v>
      </c>
      <c r="S940" s="16" t="s">
        <v>595</v>
      </c>
      <c r="T940" s="10" t="s">
        <v>1388</v>
      </c>
      <c r="U940" s="10" t="s">
        <v>1484</v>
      </c>
      <c r="V940" s="16" t="s">
        <v>1547</v>
      </c>
      <c r="W940" s="13"/>
      <c r="X940" s="16"/>
      <c r="Y940" s="13"/>
      <c r="Z940" s="13"/>
      <c r="AA940" s="10"/>
      <c r="AB940" s="10"/>
      <c r="AC940" s="10"/>
      <c r="AD940" s="10"/>
    </row>
    <row r="941" spans="2:30" ht="24" x14ac:dyDescent="0.55000000000000004">
      <c r="B941" s="16"/>
      <c r="C941" s="16"/>
      <c r="D941" s="16"/>
      <c r="E941" s="16"/>
      <c r="F941" s="10"/>
      <c r="G941" s="10"/>
      <c r="H941" s="16"/>
      <c r="I941" s="16"/>
      <c r="J941" s="16"/>
      <c r="K941" s="16"/>
      <c r="L941" s="10"/>
      <c r="M941" s="10"/>
      <c r="N941" s="10"/>
      <c r="O941" s="10"/>
      <c r="P941" s="16"/>
      <c r="Q941" s="13">
        <v>1</v>
      </c>
      <c r="R941" s="25" t="s">
        <v>1304</v>
      </c>
      <c r="S941" s="25" t="s">
        <v>596</v>
      </c>
      <c r="T941" s="11" t="s">
        <v>1305</v>
      </c>
      <c r="U941" s="11" t="s">
        <v>369</v>
      </c>
      <c r="V941" s="16" t="s">
        <v>1547</v>
      </c>
      <c r="W941" s="13"/>
      <c r="X941" s="16"/>
      <c r="Y941" s="13"/>
      <c r="Z941" s="13"/>
      <c r="AA941" s="10"/>
      <c r="AB941" s="10"/>
      <c r="AC941" s="10"/>
      <c r="AD941" s="10"/>
    </row>
    <row r="942" spans="2:30" ht="24" x14ac:dyDescent="0.55000000000000004">
      <c r="B942" s="16"/>
      <c r="C942" s="16"/>
      <c r="D942" s="16"/>
      <c r="E942" s="16"/>
      <c r="F942" s="10"/>
      <c r="G942" s="10"/>
      <c r="H942" s="16"/>
      <c r="I942" s="16"/>
      <c r="J942" s="16"/>
      <c r="K942" s="16"/>
      <c r="L942" s="10"/>
      <c r="M942" s="10"/>
      <c r="N942" s="10"/>
      <c r="O942" s="10"/>
      <c r="P942" s="16"/>
      <c r="Q942" s="24">
        <v>2</v>
      </c>
      <c r="R942" s="16" t="s">
        <v>1315</v>
      </c>
      <c r="S942" s="16" t="s">
        <v>596</v>
      </c>
      <c r="T942" s="10" t="s">
        <v>482</v>
      </c>
      <c r="U942" s="10" t="s">
        <v>483</v>
      </c>
      <c r="V942" s="16" t="s">
        <v>1547</v>
      </c>
      <c r="W942" s="13"/>
      <c r="X942" s="16"/>
      <c r="Y942" s="13"/>
      <c r="Z942" s="13"/>
      <c r="AA942" s="10"/>
      <c r="AB942" s="10"/>
      <c r="AC942" s="10"/>
      <c r="AD942" s="10"/>
    </row>
    <row r="943" spans="2:30" ht="24" x14ac:dyDescent="0.55000000000000004">
      <c r="B943" s="16"/>
      <c r="C943" s="16"/>
      <c r="D943" s="16"/>
      <c r="E943" s="16"/>
      <c r="F943" s="10"/>
      <c r="G943" s="10"/>
      <c r="H943" s="16"/>
      <c r="I943" s="16"/>
      <c r="J943" s="16"/>
      <c r="K943" s="16"/>
      <c r="L943" s="10"/>
      <c r="M943" s="10"/>
      <c r="N943" s="10"/>
      <c r="O943" s="10"/>
      <c r="P943" s="16"/>
      <c r="Q943" s="24">
        <v>3</v>
      </c>
      <c r="R943" s="25" t="s">
        <v>1322</v>
      </c>
      <c r="S943" s="25" t="s">
        <v>596</v>
      </c>
      <c r="T943" s="11" t="s">
        <v>432</v>
      </c>
      <c r="U943" s="11" t="s">
        <v>484</v>
      </c>
      <c r="V943" s="16" t="s">
        <v>1547</v>
      </c>
      <c r="W943" s="13"/>
      <c r="X943" s="16"/>
      <c r="Y943" s="13"/>
      <c r="Z943" s="13"/>
      <c r="AA943" s="10"/>
      <c r="AB943" s="10"/>
      <c r="AC943" s="10"/>
      <c r="AD943" s="10"/>
    </row>
    <row r="944" spans="2:30" ht="24" x14ac:dyDescent="0.55000000000000004">
      <c r="B944" s="16"/>
      <c r="C944" s="16"/>
      <c r="D944" s="16"/>
      <c r="E944" s="16"/>
      <c r="F944" s="10"/>
      <c r="G944" s="10"/>
      <c r="H944" s="16"/>
      <c r="I944" s="16"/>
      <c r="J944" s="16"/>
      <c r="K944" s="16"/>
      <c r="L944" s="10"/>
      <c r="M944" s="10"/>
      <c r="N944" s="10"/>
      <c r="O944" s="10"/>
      <c r="P944" s="16"/>
      <c r="Q944" s="13">
        <v>4</v>
      </c>
      <c r="R944" s="16" t="s">
        <v>1328</v>
      </c>
      <c r="S944" s="16" t="s">
        <v>596</v>
      </c>
      <c r="T944" s="10" t="s">
        <v>1329</v>
      </c>
      <c r="U944" s="10" t="s">
        <v>1330</v>
      </c>
      <c r="V944" s="16" t="s">
        <v>1547</v>
      </c>
      <c r="W944" s="13"/>
      <c r="X944" s="16"/>
      <c r="Y944" s="13"/>
      <c r="Z944" s="13"/>
      <c r="AA944" s="10"/>
      <c r="AB944" s="10"/>
      <c r="AC944" s="10"/>
      <c r="AD944" s="10"/>
    </row>
    <row r="945" spans="2:30" ht="24" x14ac:dyDescent="0.55000000000000004">
      <c r="B945" s="16"/>
      <c r="C945" s="16"/>
      <c r="D945" s="16"/>
      <c r="E945" s="16"/>
      <c r="F945" s="10"/>
      <c r="G945" s="10"/>
      <c r="H945" s="16"/>
      <c r="I945" s="16"/>
      <c r="J945" s="16"/>
      <c r="K945" s="16"/>
      <c r="L945" s="10"/>
      <c r="M945" s="10"/>
      <c r="N945" s="10"/>
      <c r="O945" s="10"/>
      <c r="P945" s="16"/>
      <c r="Q945" s="13">
        <v>5</v>
      </c>
      <c r="R945" s="25" t="s">
        <v>1340</v>
      </c>
      <c r="S945" s="25" t="s">
        <v>596</v>
      </c>
      <c r="T945" s="11" t="s">
        <v>522</v>
      </c>
      <c r="U945" s="11" t="s">
        <v>1341</v>
      </c>
      <c r="V945" s="16" t="s">
        <v>1547</v>
      </c>
      <c r="W945" s="13"/>
      <c r="X945" s="16"/>
      <c r="Y945" s="13"/>
      <c r="Z945" s="13"/>
      <c r="AA945" s="10"/>
      <c r="AB945" s="10"/>
      <c r="AC945" s="10"/>
      <c r="AD945" s="10"/>
    </row>
    <row r="946" spans="2:30" ht="24" x14ac:dyDescent="0.55000000000000004">
      <c r="B946" s="16"/>
      <c r="C946" s="16"/>
      <c r="D946" s="16"/>
      <c r="E946" s="16"/>
      <c r="F946" s="10"/>
      <c r="G946" s="10"/>
      <c r="H946" s="16"/>
      <c r="I946" s="16"/>
      <c r="J946" s="16"/>
      <c r="K946" s="16"/>
      <c r="L946" s="10"/>
      <c r="M946" s="10"/>
      <c r="N946" s="10"/>
      <c r="O946" s="10"/>
      <c r="P946" s="16"/>
      <c r="Q946" s="13">
        <v>6</v>
      </c>
      <c r="R946" s="25" t="s">
        <v>2992</v>
      </c>
      <c r="S946" s="25" t="s">
        <v>596</v>
      </c>
      <c r="T946" s="11" t="s">
        <v>2993</v>
      </c>
      <c r="U946" s="11" t="s">
        <v>2994</v>
      </c>
      <c r="V946" s="16" t="s">
        <v>1547</v>
      </c>
      <c r="W946" s="13"/>
      <c r="X946" s="16"/>
      <c r="Y946" s="13"/>
      <c r="Z946" s="13"/>
      <c r="AA946" s="10"/>
      <c r="AB946" s="10"/>
      <c r="AC946" s="10"/>
      <c r="AD946" s="10"/>
    </row>
    <row r="947" spans="2:30" ht="24" x14ac:dyDescent="0.55000000000000004">
      <c r="B947" s="16"/>
      <c r="C947" s="16"/>
      <c r="D947" s="16"/>
      <c r="E947" s="16"/>
      <c r="F947" s="10"/>
      <c r="G947" s="10"/>
      <c r="H947" s="16"/>
      <c r="I947" s="16"/>
      <c r="J947" s="16"/>
      <c r="K947" s="16"/>
      <c r="L947" s="10"/>
      <c r="M947" s="10"/>
      <c r="N947" s="10"/>
      <c r="O947" s="10"/>
      <c r="P947" s="16"/>
      <c r="Q947" s="24">
        <v>7</v>
      </c>
      <c r="R947" s="16" t="s">
        <v>1348</v>
      </c>
      <c r="S947" s="16" t="s">
        <v>596</v>
      </c>
      <c r="T947" s="10" t="s">
        <v>414</v>
      </c>
      <c r="U947" s="10" t="s">
        <v>415</v>
      </c>
      <c r="V947" s="16" t="s">
        <v>1547</v>
      </c>
      <c r="W947" s="13"/>
      <c r="X947" s="16"/>
      <c r="Y947" s="13"/>
      <c r="Z947" s="13"/>
      <c r="AA947" s="10"/>
      <c r="AB947" s="10"/>
      <c r="AC947" s="10"/>
      <c r="AD947" s="10"/>
    </row>
    <row r="948" spans="2:30" ht="24" x14ac:dyDescent="0.55000000000000004">
      <c r="B948" s="16"/>
      <c r="C948" s="16"/>
      <c r="D948" s="16"/>
      <c r="E948" s="16"/>
      <c r="F948" s="10"/>
      <c r="G948" s="10"/>
      <c r="H948" s="16"/>
      <c r="I948" s="16"/>
      <c r="J948" s="16"/>
      <c r="K948" s="16"/>
      <c r="L948" s="10"/>
      <c r="M948" s="10"/>
      <c r="N948" s="10"/>
      <c r="O948" s="10"/>
      <c r="P948" s="16"/>
      <c r="Q948" s="24">
        <v>8</v>
      </c>
      <c r="R948" s="16" t="s">
        <v>1354</v>
      </c>
      <c r="S948" s="16" t="s">
        <v>596</v>
      </c>
      <c r="T948" s="10" t="s">
        <v>417</v>
      </c>
      <c r="U948" s="10" t="s">
        <v>206</v>
      </c>
      <c r="V948" s="16" t="s">
        <v>1547</v>
      </c>
      <c r="W948" s="13"/>
      <c r="X948" s="16"/>
      <c r="Y948" s="13"/>
      <c r="Z948" s="13"/>
      <c r="AA948" s="10"/>
      <c r="AB948" s="10"/>
      <c r="AC948" s="10"/>
      <c r="AD948" s="10"/>
    </row>
    <row r="949" spans="2:30" ht="24" x14ac:dyDescent="0.55000000000000004">
      <c r="B949" s="16"/>
      <c r="C949" s="16"/>
      <c r="D949" s="16"/>
      <c r="E949" s="16"/>
      <c r="F949" s="10"/>
      <c r="G949" s="10"/>
      <c r="H949" s="16"/>
      <c r="I949" s="16"/>
      <c r="J949" s="16"/>
      <c r="K949" s="16"/>
      <c r="L949" s="10"/>
      <c r="M949" s="10"/>
      <c r="N949" s="10"/>
      <c r="O949" s="10"/>
      <c r="P949" s="16"/>
      <c r="Q949" s="24">
        <v>9</v>
      </c>
      <c r="R949" s="25" t="s">
        <v>1358</v>
      </c>
      <c r="S949" s="25" t="s">
        <v>596</v>
      </c>
      <c r="T949" s="11" t="s">
        <v>420</v>
      </c>
      <c r="U949" s="11" t="s">
        <v>421</v>
      </c>
      <c r="V949" s="16" t="s">
        <v>1547</v>
      </c>
      <c r="W949" s="13"/>
      <c r="X949" s="16"/>
      <c r="Y949" s="13"/>
      <c r="Z949" s="13"/>
      <c r="AA949" s="10"/>
      <c r="AB949" s="10"/>
      <c r="AC949" s="10"/>
      <c r="AD949" s="10"/>
    </row>
    <row r="950" spans="2:30" ht="24" x14ac:dyDescent="0.55000000000000004">
      <c r="B950" s="16"/>
      <c r="C950" s="16"/>
      <c r="D950" s="16"/>
      <c r="E950" s="16"/>
      <c r="F950" s="10"/>
      <c r="G950" s="10"/>
      <c r="H950" s="16"/>
      <c r="I950" s="16"/>
      <c r="J950" s="16"/>
      <c r="K950" s="16"/>
      <c r="L950" s="10"/>
      <c r="M950" s="10"/>
      <c r="N950" s="10"/>
      <c r="O950" s="10"/>
      <c r="P950" s="16"/>
      <c r="Q950" s="24">
        <v>10</v>
      </c>
      <c r="R950" s="16" t="s">
        <v>1366</v>
      </c>
      <c r="S950" s="16" t="s">
        <v>596</v>
      </c>
      <c r="T950" s="10" t="s">
        <v>1367</v>
      </c>
      <c r="U950" s="10" t="s">
        <v>436</v>
      </c>
      <c r="V950" s="16" t="s">
        <v>1547</v>
      </c>
      <c r="W950" s="13"/>
      <c r="X950" s="16"/>
      <c r="Y950" s="13"/>
      <c r="Z950" s="13"/>
      <c r="AA950" s="10"/>
      <c r="AB950" s="10"/>
      <c r="AC950" s="10"/>
      <c r="AD950" s="10"/>
    </row>
    <row r="951" spans="2:30" ht="24" x14ac:dyDescent="0.55000000000000004">
      <c r="B951" s="16"/>
      <c r="C951" s="16"/>
      <c r="D951" s="16"/>
      <c r="E951" s="16"/>
      <c r="F951" s="10"/>
      <c r="G951" s="10"/>
      <c r="H951" s="16"/>
      <c r="I951" s="16"/>
      <c r="J951" s="16"/>
      <c r="K951" s="16"/>
      <c r="L951" s="10"/>
      <c r="M951" s="10"/>
      <c r="N951" s="10"/>
      <c r="O951" s="10"/>
      <c r="P951" s="16"/>
      <c r="Q951" s="13">
        <v>11</v>
      </c>
      <c r="R951" s="25" t="s">
        <v>1370</v>
      </c>
      <c r="S951" s="25" t="s">
        <v>596</v>
      </c>
      <c r="T951" s="11" t="s">
        <v>1371</v>
      </c>
      <c r="U951" s="11" t="s">
        <v>439</v>
      </c>
      <c r="V951" s="16" t="s">
        <v>1547</v>
      </c>
      <c r="W951" s="13"/>
      <c r="X951" s="16"/>
      <c r="Y951" s="13"/>
      <c r="Z951" s="13"/>
      <c r="AA951" s="10"/>
      <c r="AB951" s="10"/>
      <c r="AC951" s="10"/>
      <c r="AD951" s="10"/>
    </row>
    <row r="952" spans="2:30" ht="24" x14ac:dyDescent="0.55000000000000004">
      <c r="B952" s="16"/>
      <c r="C952" s="16"/>
      <c r="D952" s="16"/>
      <c r="E952" s="16"/>
      <c r="F952" s="10"/>
      <c r="G952" s="10"/>
      <c r="H952" s="16"/>
      <c r="I952" s="16"/>
      <c r="J952" s="16"/>
      <c r="K952" s="16"/>
      <c r="L952" s="10"/>
      <c r="M952" s="10"/>
      <c r="N952" s="10"/>
      <c r="O952" s="10"/>
      <c r="P952" s="16"/>
      <c r="Q952" s="24">
        <v>12</v>
      </c>
      <c r="R952" s="25" t="s">
        <v>1376</v>
      </c>
      <c r="S952" s="25" t="s">
        <v>596</v>
      </c>
      <c r="T952" s="11" t="s">
        <v>451</v>
      </c>
      <c r="U952" s="11" t="s">
        <v>347</v>
      </c>
      <c r="V952" s="16" t="s">
        <v>1547</v>
      </c>
      <c r="W952" s="13"/>
      <c r="X952" s="16"/>
      <c r="Y952" s="13"/>
      <c r="Z952" s="13"/>
      <c r="AA952" s="10"/>
      <c r="AB952" s="10"/>
      <c r="AC952" s="10"/>
      <c r="AD952" s="10"/>
    </row>
    <row r="953" spans="2:30" ht="24" x14ac:dyDescent="0.55000000000000004">
      <c r="B953" s="16"/>
      <c r="C953" s="16"/>
      <c r="D953" s="16"/>
      <c r="E953" s="16"/>
      <c r="F953" s="10"/>
      <c r="G953" s="10"/>
      <c r="H953" s="16"/>
      <c r="I953" s="16"/>
      <c r="J953" s="16"/>
      <c r="K953" s="16"/>
      <c r="L953" s="10"/>
      <c r="M953" s="10"/>
      <c r="N953" s="10"/>
      <c r="O953" s="10"/>
      <c r="P953" s="16"/>
      <c r="Q953" s="13">
        <v>13</v>
      </c>
      <c r="R953" s="25" t="s">
        <v>1382</v>
      </c>
      <c r="S953" s="25" t="s">
        <v>596</v>
      </c>
      <c r="T953" s="11" t="s">
        <v>1383</v>
      </c>
      <c r="U953" s="11" t="s">
        <v>456</v>
      </c>
      <c r="V953" s="16" t="s">
        <v>1547</v>
      </c>
      <c r="X953" s="16"/>
      <c r="Y953" s="13"/>
      <c r="Z953" s="13"/>
      <c r="AA953" s="10"/>
      <c r="AB953" s="10"/>
      <c r="AC953" s="10"/>
      <c r="AD953" s="10"/>
    </row>
    <row r="954" spans="2:30" ht="24" x14ac:dyDescent="0.55000000000000004">
      <c r="B954" s="16"/>
      <c r="C954" s="16"/>
      <c r="D954" s="16"/>
      <c r="E954" s="16"/>
      <c r="F954" s="10"/>
      <c r="G954" s="10"/>
      <c r="H954" s="16"/>
      <c r="I954" s="16"/>
      <c r="J954" s="16"/>
      <c r="K954" s="16"/>
      <c r="L954" s="10"/>
      <c r="M954" s="10"/>
      <c r="N954" s="10"/>
      <c r="O954" s="10"/>
      <c r="P954" s="16"/>
      <c r="Q954" s="13">
        <v>14</v>
      </c>
      <c r="R954" s="16" t="s">
        <v>1386</v>
      </c>
      <c r="S954" s="16" t="s">
        <v>596</v>
      </c>
      <c r="T954" s="10" t="s">
        <v>457</v>
      </c>
      <c r="U954" s="10" t="s">
        <v>241</v>
      </c>
      <c r="V954" s="16" t="s">
        <v>1547</v>
      </c>
      <c r="X954" s="16"/>
      <c r="Y954" s="13"/>
      <c r="Z954" s="13"/>
      <c r="AA954" s="10"/>
      <c r="AB954" s="10"/>
      <c r="AC954" s="10"/>
      <c r="AD954" s="10"/>
    </row>
    <row r="955" spans="2:30" ht="24" x14ac:dyDescent="0.55000000000000004">
      <c r="B955" s="16"/>
      <c r="C955" s="16"/>
      <c r="D955" s="16"/>
      <c r="E955" s="16"/>
      <c r="F955" s="10"/>
      <c r="G955" s="10"/>
      <c r="H955" s="16"/>
      <c r="I955" s="16"/>
      <c r="J955" s="16"/>
      <c r="K955" s="16"/>
      <c r="L955" s="10"/>
      <c r="M955" s="10"/>
      <c r="N955" s="10"/>
      <c r="O955" s="10"/>
      <c r="P955" s="16"/>
      <c r="Q955" s="13">
        <v>15</v>
      </c>
      <c r="R955" s="16" t="s">
        <v>1397</v>
      </c>
      <c r="S955" s="16" t="s">
        <v>596</v>
      </c>
      <c r="T955" s="10" t="s">
        <v>460</v>
      </c>
      <c r="U955" s="10" t="s">
        <v>287</v>
      </c>
      <c r="V955" s="16" t="s">
        <v>1547</v>
      </c>
      <c r="X955" s="16"/>
      <c r="Y955" s="13"/>
      <c r="Z955" s="13"/>
      <c r="AA955" s="10"/>
      <c r="AB955" s="10"/>
      <c r="AC955" s="10"/>
      <c r="AD955" s="10"/>
    </row>
    <row r="956" spans="2:30" ht="24" x14ac:dyDescent="0.55000000000000004">
      <c r="B956" s="16"/>
      <c r="C956" s="16"/>
      <c r="D956" s="16"/>
      <c r="E956" s="16"/>
      <c r="F956" s="10"/>
      <c r="G956" s="10"/>
      <c r="H956" s="16"/>
      <c r="I956" s="16"/>
      <c r="J956" s="16"/>
      <c r="K956" s="16"/>
      <c r="L956" s="10"/>
      <c r="M956" s="10"/>
      <c r="N956" s="10"/>
      <c r="O956" s="10"/>
      <c r="P956" s="16"/>
      <c r="Q956" s="24">
        <v>16</v>
      </c>
      <c r="R956" s="25" t="s">
        <v>1406</v>
      </c>
      <c r="S956" s="25" t="s">
        <v>596</v>
      </c>
      <c r="T956" s="11" t="s">
        <v>1407</v>
      </c>
      <c r="U956" s="11" t="s">
        <v>461</v>
      </c>
      <c r="V956" s="16" t="s">
        <v>1547</v>
      </c>
      <c r="X956" s="16"/>
      <c r="Y956" s="13"/>
      <c r="Z956" s="13"/>
      <c r="AA956" s="10"/>
      <c r="AB956" s="10"/>
      <c r="AC956" s="10"/>
      <c r="AD956" s="10"/>
    </row>
    <row r="957" spans="2:30" ht="24" x14ac:dyDescent="0.55000000000000004">
      <c r="B957" s="16"/>
      <c r="C957" s="16"/>
      <c r="D957" s="16"/>
      <c r="E957" s="16"/>
      <c r="F957" s="10"/>
      <c r="G957" s="10"/>
      <c r="H957" s="16"/>
      <c r="I957" s="16"/>
      <c r="J957" s="16"/>
      <c r="K957" s="16"/>
      <c r="L957" s="10"/>
      <c r="M957" s="10"/>
      <c r="N957" s="10"/>
      <c r="O957" s="10"/>
      <c r="P957" s="16"/>
      <c r="Q957" s="24">
        <v>17</v>
      </c>
      <c r="R957" s="25" t="s">
        <v>1412</v>
      </c>
      <c r="S957" s="25" t="s">
        <v>596</v>
      </c>
      <c r="T957" s="11" t="s">
        <v>474</v>
      </c>
      <c r="U957" s="11" t="s">
        <v>475</v>
      </c>
      <c r="V957" s="16" t="s">
        <v>1547</v>
      </c>
      <c r="X957" s="16"/>
      <c r="Y957" s="13"/>
      <c r="Z957" s="13"/>
      <c r="AA957" s="10"/>
      <c r="AB957" s="10"/>
      <c r="AC957" s="10"/>
      <c r="AD957" s="10"/>
    </row>
    <row r="958" spans="2:30" ht="24" x14ac:dyDescent="0.55000000000000004">
      <c r="B958" s="16"/>
      <c r="C958" s="16"/>
      <c r="D958" s="16"/>
      <c r="E958" s="16"/>
      <c r="F958" s="10"/>
      <c r="G958" s="10"/>
      <c r="H958" s="16"/>
      <c r="I958" s="16"/>
      <c r="J958" s="16"/>
      <c r="K958" s="16"/>
      <c r="L958" s="10"/>
      <c r="M958" s="10"/>
      <c r="N958" s="10"/>
      <c r="O958" s="10"/>
      <c r="P958" s="16"/>
      <c r="Q958" s="24">
        <v>18</v>
      </c>
      <c r="R958" s="25" t="s">
        <v>1420</v>
      </c>
      <c r="S958" s="25" t="s">
        <v>596</v>
      </c>
      <c r="T958" s="11" t="s">
        <v>490</v>
      </c>
      <c r="U958" s="11" t="s">
        <v>321</v>
      </c>
      <c r="V958" s="16" t="s">
        <v>1547</v>
      </c>
      <c r="X958" s="16"/>
      <c r="Y958" s="13"/>
      <c r="Z958" s="13"/>
      <c r="AA958" s="10"/>
      <c r="AB958" s="10"/>
      <c r="AC958" s="10"/>
      <c r="AD958" s="10"/>
    </row>
    <row r="959" spans="2:30" ht="24" x14ac:dyDescent="0.55000000000000004">
      <c r="B959" s="16"/>
      <c r="C959" s="16"/>
      <c r="D959" s="16"/>
      <c r="E959" s="16"/>
      <c r="F959" s="10"/>
      <c r="G959" s="10"/>
      <c r="H959" s="16"/>
      <c r="I959" s="16"/>
      <c r="J959" s="16"/>
      <c r="K959" s="16"/>
      <c r="L959" s="10"/>
      <c r="M959" s="10"/>
      <c r="N959" s="10"/>
      <c r="O959" s="10"/>
      <c r="P959" s="16"/>
      <c r="Q959" s="13">
        <v>19</v>
      </c>
      <c r="R959" s="16" t="s">
        <v>1421</v>
      </c>
      <c r="S959" s="16" t="s">
        <v>596</v>
      </c>
      <c r="T959" s="10" t="s">
        <v>425</v>
      </c>
      <c r="U959" s="10" t="s">
        <v>426</v>
      </c>
      <c r="V959" s="16" t="s">
        <v>1547</v>
      </c>
      <c r="X959" s="16"/>
      <c r="Y959" s="13"/>
      <c r="Z959" s="13"/>
      <c r="AA959" s="10"/>
      <c r="AB959" s="10"/>
      <c r="AC959" s="10"/>
      <c r="AD959" s="10"/>
    </row>
    <row r="960" spans="2:30" ht="24" x14ac:dyDescent="0.55000000000000004">
      <c r="B960" s="16"/>
      <c r="C960" s="16"/>
      <c r="D960" s="16"/>
      <c r="E960" s="16"/>
      <c r="F960" s="10"/>
      <c r="G960" s="10"/>
      <c r="H960" s="16"/>
      <c r="I960" s="16"/>
      <c r="J960" s="16"/>
      <c r="K960" s="16"/>
      <c r="L960" s="10"/>
      <c r="M960" s="10"/>
      <c r="N960" s="10"/>
      <c r="O960" s="10"/>
      <c r="P960" s="16"/>
      <c r="Q960" s="13">
        <v>20</v>
      </c>
      <c r="R960" s="25" t="s">
        <v>1428</v>
      </c>
      <c r="S960" s="25" t="s">
        <v>596</v>
      </c>
      <c r="T960" s="11" t="s">
        <v>1429</v>
      </c>
      <c r="U960" s="11" t="s">
        <v>347</v>
      </c>
      <c r="V960" s="16" t="s">
        <v>1547</v>
      </c>
      <c r="X960" s="16"/>
      <c r="Y960" s="13"/>
      <c r="Z960" s="13"/>
      <c r="AA960" s="10"/>
      <c r="AB960" s="10"/>
      <c r="AC960" s="10"/>
      <c r="AD960" s="10"/>
    </row>
    <row r="961" spans="2:30" ht="24" x14ac:dyDescent="0.55000000000000004">
      <c r="B961" s="16"/>
      <c r="C961" s="16"/>
      <c r="D961" s="16"/>
      <c r="E961" s="16"/>
      <c r="F961" s="10"/>
      <c r="G961" s="10"/>
      <c r="H961" s="16"/>
      <c r="I961" s="16"/>
      <c r="J961" s="16"/>
      <c r="K961" s="16"/>
      <c r="L961" s="10"/>
      <c r="M961" s="10"/>
      <c r="N961" s="10"/>
      <c r="O961" s="10"/>
      <c r="P961" s="16"/>
      <c r="Q961" s="13">
        <v>21</v>
      </c>
      <c r="R961" s="16" t="s">
        <v>1433</v>
      </c>
      <c r="S961" s="16" t="s">
        <v>596</v>
      </c>
      <c r="T961" s="10" t="s">
        <v>1434</v>
      </c>
      <c r="U961" s="10" t="s">
        <v>1435</v>
      </c>
      <c r="V961" s="16" t="s">
        <v>1547</v>
      </c>
      <c r="X961" s="16"/>
      <c r="Y961" s="13"/>
      <c r="Z961" s="13"/>
      <c r="AA961" s="10"/>
      <c r="AB961" s="10"/>
      <c r="AC961" s="10"/>
      <c r="AD961" s="10"/>
    </row>
    <row r="962" spans="2:30" ht="24" x14ac:dyDescent="0.55000000000000004">
      <c r="B962" s="16"/>
      <c r="C962" s="16"/>
      <c r="D962" s="16"/>
      <c r="E962" s="16"/>
      <c r="F962" s="10"/>
      <c r="G962" s="10"/>
      <c r="H962" s="16"/>
      <c r="I962" s="16"/>
      <c r="J962" s="16"/>
      <c r="K962" s="16"/>
      <c r="L962" s="10"/>
      <c r="M962" s="10"/>
      <c r="N962" s="10"/>
      <c r="O962" s="10"/>
      <c r="P962" s="16"/>
      <c r="Q962" s="24">
        <v>22</v>
      </c>
      <c r="R962" s="16" t="s">
        <v>1439</v>
      </c>
      <c r="S962" s="16" t="s">
        <v>596</v>
      </c>
      <c r="T962" s="10" t="s">
        <v>536</v>
      </c>
      <c r="U962" s="10" t="s">
        <v>1440</v>
      </c>
      <c r="V962" s="16" t="s">
        <v>1547</v>
      </c>
      <c r="X962" s="16"/>
      <c r="Y962" s="13"/>
      <c r="Z962" s="13"/>
      <c r="AA962" s="10"/>
      <c r="AB962" s="10"/>
      <c r="AC962" s="10"/>
      <c r="AD962" s="10"/>
    </row>
    <row r="963" spans="2:30" ht="24" x14ac:dyDescent="0.55000000000000004">
      <c r="B963" s="16"/>
      <c r="C963" s="16"/>
      <c r="D963" s="16"/>
      <c r="E963" s="16"/>
      <c r="F963" s="10"/>
      <c r="G963" s="10"/>
      <c r="H963" s="16"/>
      <c r="I963" s="16"/>
      <c r="J963" s="16"/>
      <c r="K963" s="16"/>
      <c r="L963" s="10"/>
      <c r="M963" s="10"/>
      <c r="N963" s="10"/>
      <c r="O963" s="10"/>
      <c r="P963" s="16"/>
      <c r="Q963" s="24">
        <v>23</v>
      </c>
      <c r="R963" s="16" t="s">
        <v>1441</v>
      </c>
      <c r="S963" s="16" t="s">
        <v>596</v>
      </c>
      <c r="T963" s="10" t="s">
        <v>1442</v>
      </c>
      <c r="U963" s="10" t="s">
        <v>1443</v>
      </c>
      <c r="V963" s="16" t="s">
        <v>1547</v>
      </c>
      <c r="X963" s="16"/>
      <c r="Y963" s="13"/>
      <c r="Z963" s="13"/>
      <c r="AA963" s="10"/>
      <c r="AB963" s="10"/>
      <c r="AC963" s="10"/>
      <c r="AD963" s="10"/>
    </row>
    <row r="964" spans="2:30" ht="24" x14ac:dyDescent="0.55000000000000004">
      <c r="B964" s="16"/>
      <c r="C964" s="16"/>
      <c r="D964" s="16"/>
      <c r="E964" s="16"/>
      <c r="F964" s="10"/>
      <c r="G964" s="10"/>
      <c r="H964" s="16"/>
      <c r="I964" s="16"/>
      <c r="J964" s="16"/>
      <c r="K964" s="16"/>
      <c r="L964" s="10"/>
      <c r="M964" s="10"/>
      <c r="N964" s="10"/>
      <c r="O964" s="10"/>
      <c r="P964" s="16"/>
      <c r="Q964" s="24">
        <v>24</v>
      </c>
      <c r="R964" s="25" t="s">
        <v>1449</v>
      </c>
      <c r="S964" s="25" t="s">
        <v>596</v>
      </c>
      <c r="T964" s="11" t="s">
        <v>1450</v>
      </c>
      <c r="U964" s="11" t="s">
        <v>1064</v>
      </c>
      <c r="V964" s="16" t="s">
        <v>1547</v>
      </c>
      <c r="X964" s="16"/>
      <c r="Y964" s="13"/>
      <c r="Z964" s="13"/>
      <c r="AA964" s="10"/>
      <c r="AB964" s="10"/>
      <c r="AC964" s="10"/>
      <c r="AD964" s="10"/>
    </row>
    <row r="965" spans="2:30" ht="24" x14ac:dyDescent="0.55000000000000004">
      <c r="B965" s="16"/>
      <c r="C965" s="16"/>
      <c r="D965" s="16"/>
      <c r="E965" s="16"/>
      <c r="F965" s="10"/>
      <c r="G965" s="10"/>
      <c r="H965" s="16"/>
      <c r="I965" s="16"/>
      <c r="J965" s="16"/>
      <c r="K965" s="16"/>
      <c r="L965" s="10"/>
      <c r="M965" s="10"/>
      <c r="N965" s="10"/>
      <c r="O965" s="10"/>
      <c r="P965" s="16"/>
      <c r="Q965" s="13">
        <v>25</v>
      </c>
      <c r="R965" s="16" t="s">
        <v>1451</v>
      </c>
      <c r="S965" s="16" t="s">
        <v>596</v>
      </c>
      <c r="T965" s="10" t="s">
        <v>1452</v>
      </c>
      <c r="U965" s="10" t="s">
        <v>1453</v>
      </c>
      <c r="V965" s="16" t="s">
        <v>1547</v>
      </c>
      <c r="X965" s="16"/>
      <c r="Y965" s="13"/>
      <c r="Z965" s="13"/>
      <c r="AA965" s="10"/>
      <c r="AB965" s="10"/>
      <c r="AC965" s="10"/>
      <c r="AD965" s="10"/>
    </row>
    <row r="966" spans="2:30" ht="24" x14ac:dyDescent="0.55000000000000004">
      <c r="B966" s="16"/>
      <c r="C966" s="16"/>
      <c r="D966" s="16"/>
      <c r="E966" s="16"/>
      <c r="F966" s="10"/>
      <c r="G966" s="10"/>
      <c r="H966" s="16"/>
      <c r="I966" s="16"/>
      <c r="J966" s="16"/>
      <c r="K966" s="16"/>
      <c r="L966" s="10"/>
      <c r="M966" s="10"/>
      <c r="N966" s="10"/>
      <c r="O966" s="10"/>
      <c r="P966" s="16"/>
      <c r="Q966" s="24">
        <v>26</v>
      </c>
      <c r="R966" s="16" t="s">
        <v>1460</v>
      </c>
      <c r="S966" s="16" t="s">
        <v>596</v>
      </c>
      <c r="T966" s="10" t="s">
        <v>1461</v>
      </c>
      <c r="U966" s="10" t="s">
        <v>1462</v>
      </c>
      <c r="V966" s="16" t="s">
        <v>1547</v>
      </c>
      <c r="X966" s="16"/>
      <c r="Y966" s="13"/>
      <c r="Z966" s="13"/>
      <c r="AA966" s="10"/>
      <c r="AB966" s="10"/>
      <c r="AC966" s="10"/>
      <c r="AD966" s="10"/>
    </row>
    <row r="967" spans="2:30" ht="24" x14ac:dyDescent="0.55000000000000004">
      <c r="B967" s="16"/>
      <c r="C967" s="16"/>
      <c r="D967" s="16"/>
      <c r="E967" s="16"/>
      <c r="F967" s="10"/>
      <c r="G967" s="10"/>
      <c r="H967" s="16"/>
      <c r="I967" s="16"/>
      <c r="J967" s="16"/>
      <c r="K967" s="16"/>
      <c r="L967" s="10"/>
      <c r="M967" s="10"/>
      <c r="N967" s="10"/>
      <c r="O967" s="10"/>
      <c r="P967" s="16"/>
      <c r="Q967" s="13">
        <v>27</v>
      </c>
      <c r="R967" s="25" t="s">
        <v>1463</v>
      </c>
      <c r="S967" s="25" t="s">
        <v>596</v>
      </c>
      <c r="T967" s="11" t="s">
        <v>389</v>
      </c>
      <c r="U967" s="11" t="s">
        <v>1464</v>
      </c>
      <c r="V967" s="16" t="s">
        <v>1547</v>
      </c>
      <c r="X967" s="16"/>
      <c r="Y967" s="13"/>
      <c r="Z967" s="13"/>
      <c r="AA967" s="10"/>
      <c r="AB967" s="10"/>
      <c r="AC967" s="10"/>
      <c r="AD967" s="10"/>
    </row>
    <row r="968" spans="2:30" ht="24" x14ac:dyDescent="0.55000000000000004">
      <c r="B968" s="16"/>
      <c r="C968" s="16"/>
      <c r="D968" s="16"/>
      <c r="E968" s="16"/>
      <c r="F968" s="10"/>
      <c r="G968" s="10"/>
      <c r="H968" s="16"/>
      <c r="I968" s="16"/>
      <c r="J968" s="16"/>
      <c r="K968" s="16"/>
      <c r="L968" s="10"/>
      <c r="M968" s="10"/>
      <c r="N968" s="10"/>
      <c r="O968" s="10"/>
      <c r="P968" s="16"/>
      <c r="Q968" s="24">
        <v>28</v>
      </c>
      <c r="R968" s="16" t="s">
        <v>1472</v>
      </c>
      <c r="S968" s="16" t="s">
        <v>596</v>
      </c>
      <c r="T968" s="10" t="s">
        <v>1473</v>
      </c>
      <c r="U968" s="10" t="s">
        <v>1474</v>
      </c>
      <c r="V968" s="16" t="s">
        <v>1547</v>
      </c>
      <c r="X968" s="16"/>
      <c r="Y968" s="13"/>
      <c r="Z968" s="13"/>
      <c r="AA968" s="10"/>
      <c r="AB968" s="10"/>
      <c r="AC968" s="10"/>
      <c r="AD968" s="10"/>
    </row>
    <row r="969" spans="2:30" ht="24" x14ac:dyDescent="0.55000000000000004">
      <c r="B969" s="16"/>
      <c r="C969" s="16"/>
      <c r="D969" s="16"/>
      <c r="E969" s="16"/>
      <c r="F969" s="10"/>
      <c r="G969" s="10"/>
      <c r="H969" s="16"/>
      <c r="I969" s="16"/>
      <c r="J969" s="16"/>
      <c r="K969" s="16"/>
      <c r="L969" s="10"/>
      <c r="M969" s="10"/>
      <c r="N969" s="10"/>
      <c r="O969" s="10"/>
      <c r="P969" s="16"/>
      <c r="Q969" s="13">
        <v>1</v>
      </c>
      <c r="R969" s="25" t="s">
        <v>1308</v>
      </c>
      <c r="S969" s="25" t="s">
        <v>597</v>
      </c>
      <c r="T969" s="11" t="s">
        <v>1309</v>
      </c>
      <c r="U969" s="11" t="s">
        <v>367</v>
      </c>
      <c r="V969" s="16" t="s">
        <v>1547</v>
      </c>
      <c r="X969" s="16"/>
      <c r="Y969" s="13"/>
      <c r="Z969" s="13"/>
      <c r="AA969" s="10"/>
      <c r="AB969" s="10"/>
      <c r="AC969" s="10"/>
      <c r="AD969" s="10"/>
    </row>
    <row r="970" spans="2:30" ht="24" x14ac:dyDescent="0.55000000000000004">
      <c r="B970" s="16"/>
      <c r="C970" s="16"/>
      <c r="D970" s="16"/>
      <c r="E970" s="16"/>
      <c r="F970" s="10"/>
      <c r="G970" s="10"/>
      <c r="H970" s="16"/>
      <c r="I970" s="16"/>
      <c r="J970" s="16"/>
      <c r="K970" s="16"/>
      <c r="L970" s="10"/>
      <c r="M970" s="10"/>
      <c r="N970" s="10"/>
      <c r="O970" s="10"/>
      <c r="P970" s="16"/>
      <c r="Q970" s="24">
        <v>2</v>
      </c>
      <c r="R970" s="25" t="s">
        <v>1314</v>
      </c>
      <c r="S970" s="25" t="s">
        <v>597</v>
      </c>
      <c r="T970" s="11" t="s">
        <v>427</v>
      </c>
      <c r="U970" s="11" t="s">
        <v>428</v>
      </c>
      <c r="V970" s="16" t="s">
        <v>1547</v>
      </c>
      <c r="X970" s="16"/>
      <c r="Y970" s="13"/>
      <c r="Z970" s="13"/>
      <c r="AA970" s="10"/>
      <c r="AB970" s="10"/>
      <c r="AC970" s="10"/>
      <c r="AD970" s="10"/>
    </row>
    <row r="971" spans="2:30" ht="24" x14ac:dyDescent="0.55000000000000004">
      <c r="B971" s="16"/>
      <c r="C971" s="16"/>
      <c r="D971" s="16"/>
      <c r="E971" s="16"/>
      <c r="F971" s="10"/>
      <c r="G971" s="10"/>
      <c r="H971" s="16"/>
      <c r="I971" s="16"/>
      <c r="J971" s="16"/>
      <c r="K971" s="16"/>
      <c r="L971" s="10"/>
      <c r="M971" s="10"/>
      <c r="N971" s="10"/>
      <c r="O971" s="10"/>
      <c r="P971" s="16"/>
      <c r="Q971" s="24">
        <v>3</v>
      </c>
      <c r="R971" s="25" t="s">
        <v>1320</v>
      </c>
      <c r="S971" s="25" t="s">
        <v>597</v>
      </c>
      <c r="T971" s="11" t="s">
        <v>362</v>
      </c>
      <c r="U971" s="11" t="s">
        <v>165</v>
      </c>
      <c r="V971" s="16" t="s">
        <v>1547</v>
      </c>
      <c r="X971" s="16"/>
      <c r="Y971" s="13"/>
      <c r="Z971" s="13"/>
      <c r="AA971" s="10"/>
      <c r="AB971" s="10"/>
      <c r="AC971" s="10"/>
      <c r="AD971" s="10"/>
    </row>
    <row r="972" spans="2:30" ht="24" x14ac:dyDescent="0.55000000000000004">
      <c r="B972" s="16"/>
      <c r="C972" s="16"/>
      <c r="D972" s="16"/>
      <c r="E972" s="16"/>
      <c r="F972" s="10"/>
      <c r="G972" s="10"/>
      <c r="H972" s="16"/>
      <c r="I972" s="16"/>
      <c r="J972" s="16"/>
      <c r="K972" s="16"/>
      <c r="L972" s="10"/>
      <c r="M972" s="10"/>
      <c r="N972" s="10"/>
      <c r="O972" s="10"/>
      <c r="P972" s="16"/>
      <c r="Q972" s="24">
        <v>4</v>
      </c>
      <c r="R972" s="25" t="s">
        <v>1324</v>
      </c>
      <c r="S972" s="25" t="s">
        <v>597</v>
      </c>
      <c r="T972" s="11" t="s">
        <v>1325</v>
      </c>
      <c r="U972" s="11" t="s">
        <v>481</v>
      </c>
      <c r="V972" s="16" t="s">
        <v>1547</v>
      </c>
      <c r="X972" s="16"/>
      <c r="Y972" s="13"/>
      <c r="Z972" s="13"/>
      <c r="AA972" s="10"/>
      <c r="AB972" s="10"/>
      <c r="AC972" s="10"/>
      <c r="AD972" s="10"/>
    </row>
    <row r="973" spans="2:30" ht="24" x14ac:dyDescent="0.55000000000000004">
      <c r="B973" s="16"/>
      <c r="C973" s="16"/>
      <c r="D973" s="16"/>
      <c r="E973" s="16"/>
      <c r="F973" s="10"/>
      <c r="G973" s="10"/>
      <c r="H973" s="16"/>
      <c r="I973" s="16"/>
      <c r="J973" s="16"/>
      <c r="K973" s="16"/>
      <c r="L973" s="10"/>
      <c r="M973" s="10"/>
      <c r="N973" s="10"/>
      <c r="O973" s="10"/>
      <c r="P973" s="16"/>
      <c r="Q973" s="24">
        <v>5</v>
      </c>
      <c r="R973" s="25" t="s">
        <v>1331</v>
      </c>
      <c r="S973" s="25" t="s">
        <v>597</v>
      </c>
      <c r="T973" s="11" t="s">
        <v>402</v>
      </c>
      <c r="U973" s="11" t="s">
        <v>403</v>
      </c>
      <c r="V973" s="16" t="s">
        <v>1547</v>
      </c>
      <c r="X973" s="16"/>
      <c r="Y973" s="13"/>
      <c r="Z973" s="13"/>
      <c r="AA973" s="10"/>
      <c r="AB973" s="10"/>
      <c r="AC973" s="10"/>
      <c r="AD973" s="10"/>
    </row>
    <row r="974" spans="2:30" ht="24" x14ac:dyDescent="0.55000000000000004">
      <c r="B974" s="16"/>
      <c r="C974" s="16"/>
      <c r="D974" s="16"/>
      <c r="E974" s="16"/>
      <c r="F974" s="10"/>
      <c r="G974" s="10"/>
      <c r="H974" s="16"/>
      <c r="I974" s="16"/>
      <c r="J974" s="16"/>
      <c r="K974" s="16"/>
      <c r="L974" s="10"/>
      <c r="M974" s="10"/>
      <c r="N974" s="10"/>
      <c r="O974" s="10"/>
      <c r="P974" s="16"/>
      <c r="Q974" s="13">
        <v>6</v>
      </c>
      <c r="R974" s="16" t="s">
        <v>1339</v>
      </c>
      <c r="S974" s="16" t="s">
        <v>597</v>
      </c>
      <c r="T974" s="10" t="s">
        <v>404</v>
      </c>
      <c r="U974" s="10" t="s">
        <v>405</v>
      </c>
      <c r="V974" s="16" t="s">
        <v>1547</v>
      </c>
      <c r="W974" s="13"/>
      <c r="X974" s="16"/>
      <c r="Y974" s="13"/>
      <c r="Z974" s="13"/>
      <c r="AA974" s="10"/>
      <c r="AB974" s="10"/>
      <c r="AC974" s="10"/>
      <c r="AD974" s="10"/>
    </row>
    <row r="975" spans="2:30" ht="24" x14ac:dyDescent="0.55000000000000004">
      <c r="B975" s="16"/>
      <c r="C975" s="16"/>
      <c r="D975" s="16"/>
      <c r="E975" s="16"/>
      <c r="F975" s="10"/>
      <c r="G975" s="10"/>
      <c r="H975" s="16"/>
      <c r="I975" s="16"/>
      <c r="J975" s="16"/>
      <c r="K975" s="16"/>
      <c r="L975" s="10"/>
      <c r="M975" s="10"/>
      <c r="N975" s="10"/>
      <c r="O975" s="10"/>
      <c r="P975" s="16"/>
      <c r="Q975" s="24">
        <v>7</v>
      </c>
      <c r="R975" s="16" t="s">
        <v>1344</v>
      </c>
      <c r="S975" s="16" t="s">
        <v>597</v>
      </c>
      <c r="T975" s="10" t="s">
        <v>406</v>
      </c>
      <c r="U975" s="10" t="s">
        <v>407</v>
      </c>
      <c r="V975" s="16" t="s">
        <v>1547</v>
      </c>
      <c r="W975" s="13"/>
      <c r="X975" s="16"/>
      <c r="Y975" s="13"/>
      <c r="Z975" s="13"/>
      <c r="AA975" s="10"/>
      <c r="AB975" s="10"/>
      <c r="AC975" s="10"/>
      <c r="AD975" s="10"/>
    </row>
    <row r="976" spans="2:30" ht="24" x14ac:dyDescent="0.55000000000000004">
      <c r="B976" s="16"/>
      <c r="C976" s="16"/>
      <c r="D976" s="16"/>
      <c r="E976" s="16"/>
      <c r="F976" s="10"/>
      <c r="G976" s="10"/>
      <c r="H976" s="16"/>
      <c r="I976" s="16"/>
      <c r="J976" s="16"/>
      <c r="K976" s="16"/>
      <c r="L976" s="10"/>
      <c r="M976" s="10"/>
      <c r="N976" s="10"/>
      <c r="O976" s="10"/>
      <c r="P976" s="16"/>
      <c r="Q976" s="24">
        <v>8</v>
      </c>
      <c r="R976" s="25" t="s">
        <v>1346</v>
      </c>
      <c r="S976" s="25" t="s">
        <v>597</v>
      </c>
      <c r="T976" s="11" t="s">
        <v>408</v>
      </c>
      <c r="U976" s="11" t="s">
        <v>409</v>
      </c>
      <c r="V976" s="16" t="s">
        <v>1547</v>
      </c>
      <c r="W976" s="13"/>
      <c r="X976" s="16"/>
      <c r="Y976" s="13"/>
      <c r="Z976" s="13"/>
      <c r="AA976" s="10"/>
      <c r="AB976" s="10"/>
      <c r="AC976" s="10"/>
      <c r="AD976" s="10"/>
    </row>
    <row r="977" spans="2:30" ht="24" x14ac:dyDescent="0.55000000000000004">
      <c r="B977" s="16"/>
      <c r="C977" s="16"/>
      <c r="D977" s="16"/>
      <c r="E977" s="16"/>
      <c r="F977" s="10"/>
      <c r="G977" s="10"/>
      <c r="H977" s="16"/>
      <c r="I977" s="16"/>
      <c r="J977" s="16"/>
      <c r="K977" s="16"/>
      <c r="L977" s="10"/>
      <c r="M977" s="10"/>
      <c r="N977" s="10"/>
      <c r="O977" s="10"/>
      <c r="P977" s="16"/>
      <c r="Q977" s="13">
        <v>9</v>
      </c>
      <c r="R977" s="25" t="s">
        <v>1352</v>
      </c>
      <c r="S977" s="25" t="s">
        <v>597</v>
      </c>
      <c r="T977" s="11" t="s">
        <v>1353</v>
      </c>
      <c r="U977" s="11" t="s">
        <v>548</v>
      </c>
      <c r="V977" s="16" t="s">
        <v>1547</v>
      </c>
      <c r="W977" s="13"/>
      <c r="X977" s="16"/>
      <c r="Y977" s="13"/>
      <c r="Z977" s="13"/>
      <c r="AA977" s="10"/>
      <c r="AB977" s="10"/>
      <c r="AC977" s="10"/>
      <c r="AD977" s="10"/>
    </row>
    <row r="978" spans="2:30" ht="24" x14ac:dyDescent="0.55000000000000004">
      <c r="B978" s="16"/>
      <c r="C978" s="16"/>
      <c r="D978" s="16"/>
      <c r="E978" s="16"/>
      <c r="F978" s="10"/>
      <c r="G978" s="10"/>
      <c r="H978" s="16"/>
      <c r="I978" s="16"/>
      <c r="J978" s="16"/>
      <c r="K978" s="16"/>
      <c r="L978" s="10"/>
      <c r="M978" s="10"/>
      <c r="N978" s="10"/>
      <c r="O978" s="10"/>
      <c r="P978" s="16"/>
      <c r="Q978" s="24">
        <v>10</v>
      </c>
      <c r="R978" s="25" t="s">
        <v>1360</v>
      </c>
      <c r="S978" s="25" t="s">
        <v>597</v>
      </c>
      <c r="T978" s="11" t="s">
        <v>1309</v>
      </c>
      <c r="U978" s="11" t="s">
        <v>563</v>
      </c>
      <c r="V978" s="16" t="s">
        <v>1547</v>
      </c>
      <c r="W978" s="13"/>
      <c r="X978" s="16"/>
      <c r="Y978" s="13"/>
      <c r="Z978" s="13"/>
      <c r="AA978" s="10"/>
      <c r="AB978" s="10"/>
      <c r="AC978" s="10"/>
      <c r="AD978" s="10"/>
    </row>
    <row r="979" spans="2:30" ht="24" x14ac:dyDescent="0.55000000000000004">
      <c r="B979" s="16"/>
      <c r="C979" s="16"/>
      <c r="D979" s="16"/>
      <c r="E979" s="16"/>
      <c r="F979" s="10"/>
      <c r="G979" s="10"/>
      <c r="H979" s="16"/>
      <c r="I979" s="16"/>
      <c r="J979" s="16"/>
      <c r="K979" s="16"/>
      <c r="L979" s="10"/>
      <c r="M979" s="10"/>
      <c r="N979" s="10"/>
      <c r="O979" s="10"/>
      <c r="P979" s="16"/>
      <c r="Q979" s="24">
        <v>11</v>
      </c>
      <c r="R979" s="25" t="s">
        <v>1361</v>
      </c>
      <c r="S979" s="25" t="s">
        <v>597</v>
      </c>
      <c r="T979" s="11" t="s">
        <v>1362</v>
      </c>
      <c r="U979" s="11" t="s">
        <v>1363</v>
      </c>
      <c r="V979" s="16" t="s">
        <v>1547</v>
      </c>
      <c r="W979" s="13"/>
      <c r="X979" s="16"/>
      <c r="Y979" s="13"/>
      <c r="Z979" s="13"/>
      <c r="AA979" s="10"/>
      <c r="AB979" s="10"/>
      <c r="AC979" s="10"/>
      <c r="AD979" s="10"/>
    </row>
    <row r="980" spans="2:30" ht="15.75" customHeight="1" x14ac:dyDescent="0.55000000000000004">
      <c r="Q980" s="24">
        <v>12</v>
      </c>
      <c r="R980" s="16" t="s">
        <v>1365</v>
      </c>
      <c r="S980" s="16" t="s">
        <v>597</v>
      </c>
      <c r="T980" s="10" t="s">
        <v>383</v>
      </c>
      <c r="U980" s="10" t="s">
        <v>384</v>
      </c>
      <c r="V980" s="16" t="s">
        <v>1547</v>
      </c>
      <c r="W980" s="13"/>
    </row>
    <row r="981" spans="2:30" ht="15.75" customHeight="1" x14ac:dyDescent="0.55000000000000004">
      <c r="Q981" s="13">
        <v>13</v>
      </c>
      <c r="R981" s="16" t="s">
        <v>1372</v>
      </c>
      <c r="S981" s="16" t="s">
        <v>597</v>
      </c>
      <c r="T981" s="10" t="s">
        <v>410</v>
      </c>
      <c r="U981" s="10" t="s">
        <v>411</v>
      </c>
      <c r="V981" s="16" t="s">
        <v>1547</v>
      </c>
      <c r="W981" s="13"/>
    </row>
    <row r="982" spans="2:30" ht="15.75" customHeight="1" x14ac:dyDescent="0.55000000000000004">
      <c r="Q982" s="13">
        <v>14</v>
      </c>
      <c r="R982" s="16" t="s">
        <v>1381</v>
      </c>
      <c r="S982" s="16" t="s">
        <v>597</v>
      </c>
      <c r="T982" s="10" t="s">
        <v>418</v>
      </c>
      <c r="U982" s="10" t="s">
        <v>419</v>
      </c>
      <c r="V982" s="16" t="s">
        <v>1547</v>
      </c>
      <c r="W982" s="13"/>
    </row>
    <row r="983" spans="2:30" ht="15.75" customHeight="1" x14ac:dyDescent="0.55000000000000004">
      <c r="Q983" s="24">
        <v>15</v>
      </c>
      <c r="R983" s="25" t="s">
        <v>1387</v>
      </c>
      <c r="S983" s="25" t="s">
        <v>597</v>
      </c>
      <c r="T983" s="11" t="s">
        <v>1388</v>
      </c>
      <c r="U983" s="11" t="s">
        <v>422</v>
      </c>
      <c r="V983" s="16" t="s">
        <v>1547</v>
      </c>
      <c r="W983" s="13"/>
    </row>
    <row r="984" spans="2:30" ht="15.75" customHeight="1" x14ac:dyDescent="0.55000000000000004">
      <c r="Q984" s="13">
        <v>16</v>
      </c>
      <c r="R984" s="25" t="s">
        <v>1398</v>
      </c>
      <c r="S984" s="25" t="s">
        <v>597</v>
      </c>
      <c r="T984" s="11" t="s">
        <v>437</v>
      </c>
      <c r="U984" s="11" t="s">
        <v>438</v>
      </c>
      <c r="V984" s="16" t="s">
        <v>1547</v>
      </c>
      <c r="W984" s="13"/>
    </row>
    <row r="985" spans="2:30" ht="15.75" customHeight="1" x14ac:dyDescent="0.55000000000000004">
      <c r="Q985" s="13">
        <v>17</v>
      </c>
      <c r="R985" s="16" t="s">
        <v>1399</v>
      </c>
      <c r="S985" s="16" t="s">
        <v>597</v>
      </c>
      <c r="T985" s="10" t="s">
        <v>440</v>
      </c>
      <c r="U985" s="10" t="s">
        <v>151</v>
      </c>
      <c r="V985" s="16" t="s">
        <v>1547</v>
      </c>
      <c r="W985" s="13"/>
    </row>
    <row r="986" spans="2:30" ht="15.75" customHeight="1" x14ac:dyDescent="0.55000000000000004">
      <c r="Q986" s="13">
        <v>18</v>
      </c>
      <c r="R986" s="16" t="s">
        <v>1413</v>
      </c>
      <c r="S986" s="16" t="s">
        <v>597</v>
      </c>
      <c r="T986" s="10" t="s">
        <v>441</v>
      </c>
      <c r="U986" s="10" t="s">
        <v>442</v>
      </c>
      <c r="V986" s="16" t="s">
        <v>1547</v>
      </c>
      <c r="W986" s="13"/>
    </row>
    <row r="987" spans="2:30" ht="15.75" customHeight="1" x14ac:dyDescent="0.55000000000000004">
      <c r="Q987" s="24">
        <v>19</v>
      </c>
      <c r="R987" s="25" t="s">
        <v>1414</v>
      </c>
      <c r="S987" s="25" t="s">
        <v>597</v>
      </c>
      <c r="T987" s="11" t="s">
        <v>444</v>
      </c>
      <c r="U987" s="11" t="s">
        <v>446</v>
      </c>
      <c r="V987" s="16" t="s">
        <v>1547</v>
      </c>
      <c r="W987" s="13"/>
    </row>
    <row r="988" spans="2:30" ht="15.75" customHeight="1" x14ac:dyDescent="0.55000000000000004">
      <c r="Q988" s="24">
        <v>20</v>
      </c>
      <c r="R988" s="25" t="s">
        <v>1426</v>
      </c>
      <c r="S988" s="25" t="s">
        <v>597</v>
      </c>
      <c r="T988" s="11" t="s">
        <v>449</v>
      </c>
      <c r="U988" s="11" t="s">
        <v>450</v>
      </c>
      <c r="V988" s="16" t="s">
        <v>1547</v>
      </c>
    </row>
    <row r="989" spans="2:30" ht="15.75" customHeight="1" x14ac:dyDescent="0.55000000000000004">
      <c r="Q989" s="24">
        <v>21</v>
      </c>
      <c r="R989" s="16" t="s">
        <v>1427</v>
      </c>
      <c r="S989" s="16" t="s">
        <v>597</v>
      </c>
      <c r="T989" s="10" t="s">
        <v>453</v>
      </c>
      <c r="U989" s="10" t="s">
        <v>454</v>
      </c>
      <c r="V989" s="16" t="s">
        <v>1547</v>
      </c>
    </row>
    <row r="990" spans="2:30" ht="15.75" customHeight="1" x14ac:dyDescent="0.55000000000000004">
      <c r="Q990" s="13">
        <v>22</v>
      </c>
      <c r="R990" s="25" t="s">
        <v>1438</v>
      </c>
      <c r="S990" s="25" t="s">
        <v>597</v>
      </c>
      <c r="T990" s="11" t="s">
        <v>458</v>
      </c>
      <c r="U990" s="11" t="s">
        <v>459</v>
      </c>
      <c r="V990" s="16" t="s">
        <v>1547</v>
      </c>
    </row>
    <row r="991" spans="2:30" ht="15.75" customHeight="1" x14ac:dyDescent="0.55000000000000004">
      <c r="Q991" s="24">
        <v>23</v>
      </c>
      <c r="R991" s="25" t="s">
        <v>1446</v>
      </c>
      <c r="S991" s="25" t="s">
        <v>597</v>
      </c>
      <c r="T991" s="11" t="s">
        <v>382</v>
      </c>
      <c r="U991" s="11" t="s">
        <v>312</v>
      </c>
      <c r="V991" s="16" t="s">
        <v>1547</v>
      </c>
    </row>
    <row r="992" spans="2:30" ht="15.75" customHeight="1" x14ac:dyDescent="0.55000000000000004">
      <c r="Q992" s="13">
        <v>24</v>
      </c>
      <c r="R992" s="16" t="s">
        <v>1448</v>
      </c>
      <c r="S992" s="16" t="s">
        <v>597</v>
      </c>
      <c r="T992" s="10" t="s">
        <v>462</v>
      </c>
      <c r="U992" s="10" t="s">
        <v>463</v>
      </c>
      <c r="V992" s="16" t="s">
        <v>1547</v>
      </c>
    </row>
    <row r="993" spans="17:23" ht="15.75" customHeight="1" x14ac:dyDescent="0.55000000000000004">
      <c r="Q993" s="24">
        <v>25</v>
      </c>
      <c r="R993" s="16" t="s">
        <v>1454</v>
      </c>
      <c r="S993" s="16" t="s">
        <v>597</v>
      </c>
      <c r="T993" s="10" t="s">
        <v>492</v>
      </c>
      <c r="U993" s="10" t="s">
        <v>493</v>
      </c>
      <c r="V993" s="16" t="s">
        <v>1547</v>
      </c>
    </row>
    <row r="994" spans="17:23" ht="15.75" customHeight="1" x14ac:dyDescent="0.55000000000000004">
      <c r="Q994" s="24">
        <v>26</v>
      </c>
      <c r="R994" s="25" t="s">
        <v>1457</v>
      </c>
      <c r="S994" s="25" t="s">
        <v>597</v>
      </c>
      <c r="T994" s="11" t="s">
        <v>1458</v>
      </c>
      <c r="U994" s="11" t="s">
        <v>1459</v>
      </c>
      <c r="V994" s="16" t="s">
        <v>1547</v>
      </c>
    </row>
    <row r="995" spans="17:23" ht="15.75" customHeight="1" x14ac:dyDescent="0.55000000000000004">
      <c r="Q995" s="24">
        <v>27</v>
      </c>
      <c r="R995" s="25" t="s">
        <v>1465</v>
      </c>
      <c r="S995" s="25" t="s">
        <v>597</v>
      </c>
      <c r="T995" s="11" t="s">
        <v>506</v>
      </c>
      <c r="U995" s="11" t="s">
        <v>1466</v>
      </c>
      <c r="V995" s="16" t="s">
        <v>1547</v>
      </c>
    </row>
    <row r="996" spans="17:23" ht="15.75" customHeight="1" x14ac:dyDescent="0.55000000000000004">
      <c r="Q996" s="24">
        <v>28</v>
      </c>
      <c r="R996" s="25" t="s">
        <v>1470</v>
      </c>
      <c r="S996" s="25" t="s">
        <v>597</v>
      </c>
      <c r="T996" s="11" t="s">
        <v>1471</v>
      </c>
      <c r="U996" s="11" t="s">
        <v>552</v>
      </c>
      <c r="V996" s="16" t="s">
        <v>1547</v>
      </c>
    </row>
    <row r="997" spans="17:23" ht="15.75" customHeight="1" x14ac:dyDescent="0.55000000000000004">
      <c r="Q997" s="13">
        <v>29</v>
      </c>
      <c r="R997" s="16" t="s">
        <v>1475</v>
      </c>
      <c r="S997" s="16" t="s">
        <v>597</v>
      </c>
      <c r="T997" s="10" t="s">
        <v>1476</v>
      </c>
      <c r="U997" s="10" t="s">
        <v>2998</v>
      </c>
      <c r="V997" s="16" t="s">
        <v>1547</v>
      </c>
    </row>
    <row r="998" spans="17:23" ht="15.75" customHeight="1" x14ac:dyDescent="0.55000000000000004">
      <c r="Q998" s="13">
        <v>30</v>
      </c>
      <c r="R998" s="16" t="s">
        <v>1479</v>
      </c>
      <c r="S998" s="16" t="s">
        <v>597</v>
      </c>
      <c r="T998" s="10" t="s">
        <v>1480</v>
      </c>
      <c r="U998" s="10" t="s">
        <v>217</v>
      </c>
      <c r="V998" s="16" t="s">
        <v>1547</v>
      </c>
    </row>
    <row r="999" spans="17:23" ht="15.75" customHeight="1" x14ac:dyDescent="0.55000000000000004">
      <c r="Q999" s="24">
        <v>31</v>
      </c>
      <c r="R999" s="25" t="s">
        <v>1486</v>
      </c>
      <c r="S999" s="25" t="s">
        <v>597</v>
      </c>
      <c r="T999" s="11" t="s">
        <v>1487</v>
      </c>
      <c r="U999" s="11" t="s">
        <v>1488</v>
      </c>
      <c r="V999" s="16" t="s">
        <v>1547</v>
      </c>
    </row>
    <row r="1000" spans="17:23" ht="15.75" customHeight="1" x14ac:dyDescent="0.55000000000000004">
      <c r="Q1000" s="24">
        <v>1</v>
      </c>
      <c r="R1000" s="25" t="s">
        <v>1302</v>
      </c>
      <c r="S1000" s="25" t="s">
        <v>598</v>
      </c>
      <c r="T1000" s="11" t="s">
        <v>1303</v>
      </c>
      <c r="U1000" s="11" t="s">
        <v>343</v>
      </c>
      <c r="V1000" s="16" t="s">
        <v>1547</v>
      </c>
    </row>
    <row r="1001" spans="17:23" ht="15.75" customHeight="1" x14ac:dyDescent="0.55000000000000004">
      <c r="Q1001" s="24">
        <v>2</v>
      </c>
      <c r="R1001" s="16" t="s">
        <v>1312</v>
      </c>
      <c r="S1001" s="16" t="s">
        <v>598</v>
      </c>
      <c r="T1001" s="10" t="s">
        <v>400</v>
      </c>
      <c r="U1001" s="10" t="s">
        <v>401</v>
      </c>
      <c r="V1001" s="16" t="s">
        <v>1547</v>
      </c>
    </row>
    <row r="1002" spans="17:23" ht="15.75" customHeight="1" x14ac:dyDescent="0.55000000000000004">
      <c r="Q1002" s="13">
        <v>3</v>
      </c>
      <c r="R1002" s="16" t="s">
        <v>1323</v>
      </c>
      <c r="S1002" s="16" t="s">
        <v>598</v>
      </c>
      <c r="T1002" s="10" t="s">
        <v>464</v>
      </c>
      <c r="U1002" s="10" t="s">
        <v>170</v>
      </c>
      <c r="V1002" s="16" t="s">
        <v>1547</v>
      </c>
    </row>
    <row r="1003" spans="17:23" ht="15.75" customHeight="1" x14ac:dyDescent="0.55000000000000004">
      <c r="Q1003" s="13">
        <v>4</v>
      </c>
      <c r="R1003" s="16" t="s">
        <v>1333</v>
      </c>
      <c r="S1003" s="16" t="s">
        <v>598</v>
      </c>
      <c r="T1003" s="10" t="s">
        <v>1334</v>
      </c>
      <c r="U1003" s="10" t="s">
        <v>466</v>
      </c>
      <c r="V1003" s="16" t="s">
        <v>1547</v>
      </c>
    </row>
    <row r="1004" spans="17:23" ht="15.75" customHeight="1" x14ac:dyDescent="0.55000000000000004">
      <c r="Q1004" s="13">
        <v>5</v>
      </c>
      <c r="R1004" s="25" t="s">
        <v>1335</v>
      </c>
      <c r="S1004" s="25" t="s">
        <v>598</v>
      </c>
      <c r="T1004" s="11" t="s">
        <v>479</v>
      </c>
      <c r="U1004" s="11" t="s">
        <v>480</v>
      </c>
      <c r="V1004" s="16" t="s">
        <v>1547</v>
      </c>
    </row>
    <row r="1005" spans="17:23" ht="15.75" customHeight="1" x14ac:dyDescent="0.55000000000000004">
      <c r="Q1005" s="24">
        <v>6</v>
      </c>
      <c r="R1005" s="16" t="s">
        <v>1345</v>
      </c>
      <c r="S1005" s="16" t="s">
        <v>598</v>
      </c>
      <c r="T1005" s="10" t="s">
        <v>371</v>
      </c>
      <c r="U1005" s="10" t="s">
        <v>372</v>
      </c>
      <c r="V1005" s="16" t="s">
        <v>1547</v>
      </c>
    </row>
    <row r="1006" spans="17:23" ht="15.75" customHeight="1" x14ac:dyDescent="0.55000000000000004">
      <c r="Q1006" s="24">
        <v>7</v>
      </c>
      <c r="R1006" s="25" t="s">
        <v>1368</v>
      </c>
      <c r="S1006" s="25" t="s">
        <v>598</v>
      </c>
      <c r="T1006" s="11" t="s">
        <v>380</v>
      </c>
      <c r="U1006" s="11" t="s">
        <v>381</v>
      </c>
      <c r="V1006" s="16" t="s">
        <v>1547</v>
      </c>
      <c r="W1006" s="13"/>
    </row>
    <row r="1007" spans="17:23" ht="15.75" customHeight="1" x14ac:dyDescent="0.55000000000000004">
      <c r="Q1007" s="13">
        <v>8</v>
      </c>
      <c r="R1007" s="16" t="s">
        <v>1375</v>
      </c>
      <c r="S1007" s="16" t="s">
        <v>598</v>
      </c>
      <c r="T1007" s="10" t="s">
        <v>387</v>
      </c>
      <c r="U1007" s="10" t="s">
        <v>388</v>
      </c>
      <c r="V1007" s="16" t="s">
        <v>1547</v>
      </c>
      <c r="W1007" s="13"/>
    </row>
    <row r="1008" spans="17:23" ht="15.75" customHeight="1" x14ac:dyDescent="0.55000000000000004">
      <c r="Q1008" s="13">
        <v>9</v>
      </c>
      <c r="R1008" s="16" t="s">
        <v>1379</v>
      </c>
      <c r="S1008" s="16" t="s">
        <v>598</v>
      </c>
      <c r="T1008" s="10" t="s">
        <v>1380</v>
      </c>
      <c r="U1008" s="10" t="s">
        <v>473</v>
      </c>
      <c r="V1008" s="16" t="s">
        <v>1547</v>
      </c>
      <c r="W1008" s="13"/>
    </row>
    <row r="1009" spans="17:23" ht="15.75" customHeight="1" x14ac:dyDescent="0.55000000000000004">
      <c r="Q1009" s="13">
        <v>10</v>
      </c>
      <c r="R1009" s="25" t="s">
        <v>1392</v>
      </c>
      <c r="S1009" s="25" t="s">
        <v>598</v>
      </c>
      <c r="T1009" s="11" t="s">
        <v>488</v>
      </c>
      <c r="U1009" s="11" t="s">
        <v>489</v>
      </c>
      <c r="V1009" s="16" t="s">
        <v>1547</v>
      </c>
      <c r="W1009" s="13"/>
    </row>
    <row r="1010" spans="17:23" ht="15.75" customHeight="1" x14ac:dyDescent="0.55000000000000004">
      <c r="Q1010" s="13">
        <v>11</v>
      </c>
      <c r="R1010" s="16" t="s">
        <v>1396</v>
      </c>
      <c r="S1010" s="16" t="s">
        <v>598</v>
      </c>
      <c r="T1010" s="10" t="s">
        <v>517</v>
      </c>
      <c r="U1010" s="10" t="s">
        <v>518</v>
      </c>
      <c r="V1010" s="16" t="s">
        <v>1547</v>
      </c>
      <c r="W1010" s="13"/>
    </row>
    <row r="1011" spans="17:23" ht="15.75" customHeight="1" x14ac:dyDescent="0.55000000000000004">
      <c r="Q1011" s="13">
        <v>12</v>
      </c>
      <c r="R1011" s="25" t="s">
        <v>1400</v>
      </c>
      <c r="S1011" s="25" t="s">
        <v>598</v>
      </c>
      <c r="T1011" s="11" t="s">
        <v>1401</v>
      </c>
      <c r="U1011" s="11" t="s">
        <v>1402</v>
      </c>
      <c r="V1011" s="16" t="s">
        <v>1547</v>
      </c>
      <c r="W1011" s="13"/>
    </row>
    <row r="1012" spans="17:23" ht="15.75" customHeight="1" x14ac:dyDescent="0.55000000000000004">
      <c r="Q1012" s="24">
        <v>13</v>
      </c>
      <c r="R1012" s="25" t="s">
        <v>1410</v>
      </c>
      <c r="S1012" s="25" t="s">
        <v>598</v>
      </c>
      <c r="T1012" s="11" t="s">
        <v>542</v>
      </c>
      <c r="U1012" s="11" t="s">
        <v>1411</v>
      </c>
      <c r="V1012" s="16" t="s">
        <v>1547</v>
      </c>
      <c r="W1012" s="13"/>
    </row>
    <row r="1013" spans="17:23" ht="15.75" customHeight="1" x14ac:dyDescent="0.55000000000000004">
      <c r="Q1013" s="24">
        <v>14</v>
      </c>
      <c r="R1013" s="25" t="s">
        <v>1415</v>
      </c>
      <c r="S1013" s="25" t="s">
        <v>598</v>
      </c>
      <c r="T1013" s="11" t="s">
        <v>1416</v>
      </c>
      <c r="U1013" s="11" t="s">
        <v>1417</v>
      </c>
      <c r="V1013" s="16" t="s">
        <v>1547</v>
      </c>
      <c r="W1013" s="13"/>
    </row>
    <row r="1014" spans="17:23" ht="15.75" customHeight="1" x14ac:dyDescent="0.55000000000000004">
      <c r="Q1014" s="24">
        <v>15</v>
      </c>
      <c r="R1014" s="25" t="s">
        <v>1423</v>
      </c>
      <c r="S1014" s="25" t="s">
        <v>598</v>
      </c>
      <c r="T1014" s="11" t="s">
        <v>1424</v>
      </c>
      <c r="U1014" s="11" t="s">
        <v>1425</v>
      </c>
      <c r="V1014" s="16" t="s">
        <v>1547</v>
      </c>
      <c r="W1014" s="13"/>
    </row>
    <row r="1015" spans="17:23" ht="15.75" customHeight="1" x14ac:dyDescent="0.55000000000000004">
      <c r="Q1015" s="24">
        <v>16</v>
      </c>
      <c r="R1015" s="25" t="s">
        <v>1430</v>
      </c>
      <c r="S1015" s="25" t="s">
        <v>598</v>
      </c>
      <c r="T1015" s="11" t="s">
        <v>526</v>
      </c>
      <c r="U1015" s="11" t="s">
        <v>1431</v>
      </c>
      <c r="V1015" s="16" t="s">
        <v>1547</v>
      </c>
      <c r="W1015" s="13"/>
    </row>
    <row r="1016" spans="17:23" ht="15.75" customHeight="1" x14ac:dyDescent="0.55000000000000004">
      <c r="Q1016" s="24">
        <v>17</v>
      </c>
      <c r="R1016" s="16" t="s">
        <v>2995</v>
      </c>
      <c r="S1016" s="16" t="s">
        <v>598</v>
      </c>
      <c r="T1016" s="10" t="s">
        <v>2996</v>
      </c>
      <c r="U1016" s="10" t="s">
        <v>2997</v>
      </c>
      <c r="V1016" s="16" t="s">
        <v>1547</v>
      </c>
      <c r="W1016" s="13"/>
    </row>
    <row r="1017" spans="17:23" ht="15.75" customHeight="1" x14ac:dyDescent="0.55000000000000004">
      <c r="Q1017" s="24">
        <v>1</v>
      </c>
      <c r="R1017" s="25" t="s">
        <v>1310</v>
      </c>
      <c r="S1017" s="25" t="s">
        <v>599</v>
      </c>
      <c r="T1017" s="11" t="s">
        <v>1311</v>
      </c>
      <c r="U1017" s="11" t="s">
        <v>285</v>
      </c>
      <c r="V1017" s="16" t="s">
        <v>1547</v>
      </c>
      <c r="W1017" s="13"/>
    </row>
    <row r="1018" spans="17:23" ht="15.75" customHeight="1" x14ac:dyDescent="0.55000000000000004">
      <c r="Q1018" s="24">
        <v>2</v>
      </c>
      <c r="R1018" s="16" t="s">
        <v>1313</v>
      </c>
      <c r="S1018" s="16" t="s">
        <v>599</v>
      </c>
      <c r="T1018" s="10" t="s">
        <v>370</v>
      </c>
      <c r="U1018" s="10" t="s">
        <v>95</v>
      </c>
      <c r="V1018" s="16" t="s">
        <v>1547</v>
      </c>
      <c r="W1018" s="13"/>
    </row>
    <row r="1019" spans="17:23" ht="15.75" customHeight="1" x14ac:dyDescent="0.55000000000000004">
      <c r="Q1019" s="13">
        <v>3</v>
      </c>
      <c r="R1019" s="25" t="s">
        <v>1321</v>
      </c>
      <c r="S1019" s="25" t="s">
        <v>599</v>
      </c>
      <c r="T1019" s="11" t="s">
        <v>396</v>
      </c>
      <c r="U1019" s="11" t="s">
        <v>397</v>
      </c>
      <c r="V1019" s="16" t="s">
        <v>1547</v>
      </c>
      <c r="W1019" s="13"/>
    </row>
    <row r="1020" spans="17:23" ht="15.75" customHeight="1" x14ac:dyDescent="0.55000000000000004">
      <c r="Q1020" s="24">
        <v>4</v>
      </c>
      <c r="R1020" s="25" t="s">
        <v>1332</v>
      </c>
      <c r="S1020" s="25" t="s">
        <v>599</v>
      </c>
      <c r="T1020" s="11" t="s">
        <v>477</v>
      </c>
      <c r="U1020" s="11" t="s">
        <v>478</v>
      </c>
      <c r="V1020" s="16" t="s">
        <v>1547</v>
      </c>
    </row>
    <row r="1021" spans="17:23" ht="15.75" customHeight="1" x14ac:dyDescent="0.55000000000000004">
      <c r="Q1021" s="13">
        <v>5</v>
      </c>
      <c r="R1021" s="16" t="s">
        <v>1336</v>
      </c>
      <c r="S1021" s="16" t="s">
        <v>599</v>
      </c>
      <c r="T1021" s="10" t="s">
        <v>1337</v>
      </c>
      <c r="U1021" s="10" t="s">
        <v>1338</v>
      </c>
      <c r="V1021" s="16" t="s">
        <v>1547</v>
      </c>
    </row>
    <row r="1022" spans="17:23" ht="15.75" customHeight="1" x14ac:dyDescent="0.55000000000000004">
      <c r="Q1022" s="13">
        <v>6</v>
      </c>
      <c r="R1022" s="25" t="s">
        <v>1347</v>
      </c>
      <c r="S1022" s="25" t="s">
        <v>599</v>
      </c>
      <c r="T1022" s="11" t="s">
        <v>373</v>
      </c>
      <c r="U1022" s="11" t="s">
        <v>374</v>
      </c>
      <c r="V1022" s="16" t="s">
        <v>1547</v>
      </c>
    </row>
    <row r="1023" spans="17:23" ht="15.75" customHeight="1" x14ac:dyDescent="0.55000000000000004">
      <c r="Q1023" s="13">
        <v>7</v>
      </c>
      <c r="R1023" s="16" t="s">
        <v>1355</v>
      </c>
      <c r="S1023" s="16" t="s">
        <v>599</v>
      </c>
      <c r="T1023" s="10" t="s">
        <v>378</v>
      </c>
      <c r="U1023" s="10" t="s">
        <v>379</v>
      </c>
      <c r="V1023" s="16" t="s">
        <v>1547</v>
      </c>
    </row>
    <row r="1024" spans="17:23" ht="15.75" customHeight="1" x14ac:dyDescent="0.55000000000000004">
      <c r="Q1024" s="24">
        <v>8</v>
      </c>
      <c r="R1024" s="16" t="s">
        <v>1357</v>
      </c>
      <c r="S1024" s="16" t="s">
        <v>599</v>
      </c>
      <c r="T1024" s="10" t="s">
        <v>537</v>
      </c>
      <c r="U1024" s="10" t="s">
        <v>138</v>
      </c>
      <c r="V1024" s="16" t="s">
        <v>1547</v>
      </c>
    </row>
    <row r="1025" spans="17:23" ht="15.75" customHeight="1" x14ac:dyDescent="0.55000000000000004">
      <c r="Q1025" s="24">
        <v>9</v>
      </c>
      <c r="R1025" s="25" t="s">
        <v>1364</v>
      </c>
      <c r="S1025" s="25" t="s">
        <v>599</v>
      </c>
      <c r="T1025" s="11" t="s">
        <v>416</v>
      </c>
      <c r="U1025" s="11" t="s">
        <v>265</v>
      </c>
      <c r="V1025" s="16" t="s">
        <v>1547</v>
      </c>
    </row>
    <row r="1026" spans="17:23" ht="15.75" customHeight="1" x14ac:dyDescent="0.55000000000000004">
      <c r="Q1026" s="13">
        <v>10</v>
      </c>
      <c r="R1026" s="25" t="s">
        <v>1373</v>
      </c>
      <c r="S1026" s="25" t="s">
        <v>599</v>
      </c>
      <c r="T1026" s="11" t="s">
        <v>1374</v>
      </c>
      <c r="U1026" s="11" t="s">
        <v>452</v>
      </c>
      <c r="V1026" s="16" t="s">
        <v>1547</v>
      </c>
    </row>
    <row r="1027" spans="17:23" ht="15.75" customHeight="1" x14ac:dyDescent="0.55000000000000004">
      <c r="Q1027" s="13">
        <v>11</v>
      </c>
      <c r="R1027" s="25" t="s">
        <v>1384</v>
      </c>
      <c r="S1027" s="25" t="s">
        <v>599</v>
      </c>
      <c r="T1027" s="11" t="s">
        <v>1385</v>
      </c>
      <c r="U1027" s="11" t="s">
        <v>487</v>
      </c>
      <c r="V1027" s="16" t="s">
        <v>1547</v>
      </c>
    </row>
    <row r="1028" spans="17:23" ht="15.75" customHeight="1" x14ac:dyDescent="0.55000000000000004">
      <c r="Q1028" s="13">
        <v>12</v>
      </c>
      <c r="R1028" s="25" t="s">
        <v>1389</v>
      </c>
      <c r="S1028" s="25" t="s">
        <v>599</v>
      </c>
      <c r="T1028" s="11" t="s">
        <v>1390</v>
      </c>
      <c r="U1028" s="11" t="s">
        <v>1391</v>
      </c>
      <c r="V1028" s="16" t="s">
        <v>1547</v>
      </c>
      <c r="W1028" s="13"/>
    </row>
    <row r="1029" spans="17:23" ht="15.75" customHeight="1" x14ac:dyDescent="0.55000000000000004">
      <c r="Q1029" s="13">
        <v>13</v>
      </c>
      <c r="R1029" s="25" t="s">
        <v>1395</v>
      </c>
      <c r="S1029" s="25" t="s">
        <v>599</v>
      </c>
      <c r="T1029" s="11" t="s">
        <v>467</v>
      </c>
      <c r="U1029" s="11" t="s">
        <v>191</v>
      </c>
      <c r="V1029" s="16" t="s">
        <v>1547</v>
      </c>
      <c r="W1029" s="13"/>
    </row>
    <row r="1030" spans="17:23" ht="15.75" customHeight="1" x14ac:dyDescent="0.55000000000000004">
      <c r="Q1030" s="13">
        <v>14</v>
      </c>
      <c r="R1030" s="16" t="s">
        <v>1403</v>
      </c>
      <c r="S1030" s="16" t="s">
        <v>599</v>
      </c>
      <c r="T1030" s="10" t="s">
        <v>1404</v>
      </c>
      <c r="U1030" s="10" t="s">
        <v>1405</v>
      </c>
      <c r="V1030" s="16" t="s">
        <v>1547</v>
      </c>
      <c r="W1030" s="13"/>
    </row>
    <row r="1031" spans="17:23" ht="15.75" customHeight="1" x14ac:dyDescent="0.55000000000000004">
      <c r="Q1031" s="13">
        <v>15</v>
      </c>
      <c r="R1031" s="16" t="s">
        <v>1418</v>
      </c>
      <c r="S1031" s="16" t="s">
        <v>599</v>
      </c>
      <c r="T1031" s="10" t="s">
        <v>561</v>
      </c>
      <c r="U1031" s="10" t="s">
        <v>179</v>
      </c>
      <c r="V1031" s="16" t="s">
        <v>1547</v>
      </c>
      <c r="W1031" s="13"/>
    </row>
    <row r="1032" spans="17:23" ht="15.75" customHeight="1" x14ac:dyDescent="0.55000000000000004">
      <c r="Q1032" s="13"/>
      <c r="V1032" s="16"/>
      <c r="W1032" s="13"/>
    </row>
    <row r="1033" spans="17:23" ht="15.75" customHeight="1" x14ac:dyDescent="0.55000000000000004">
      <c r="R1033" s="16"/>
      <c r="S1033" s="16"/>
      <c r="T1033" s="10"/>
      <c r="U1033" s="10"/>
      <c r="V1033" s="16"/>
      <c r="W1033" s="13"/>
    </row>
    <row r="1034" spans="17:23" ht="15.75" customHeight="1" x14ac:dyDescent="0.55000000000000004">
      <c r="V1034" s="16"/>
      <c r="W1034" s="13"/>
    </row>
    <row r="1035" spans="17:23" ht="15.75" customHeight="1" x14ac:dyDescent="0.55000000000000004">
      <c r="V1035" s="16"/>
      <c r="W1035" s="13"/>
    </row>
    <row r="1036" spans="17:23" ht="15.75" customHeight="1" x14ac:dyDescent="0.55000000000000004">
      <c r="V1036" s="16"/>
      <c r="W1036" s="13"/>
    </row>
    <row r="1037" spans="17:23" ht="15.75" customHeight="1" x14ac:dyDescent="0.55000000000000004">
      <c r="V1037" s="16"/>
      <c r="W1037" s="13"/>
    </row>
    <row r="1038" spans="17:23" ht="15.75" customHeight="1" x14ac:dyDescent="0.55000000000000004">
      <c r="Q1038" s="13"/>
      <c r="R1038" s="16"/>
      <c r="S1038" s="16"/>
      <c r="T1038" s="10"/>
      <c r="U1038" s="10"/>
      <c r="V1038" s="16"/>
      <c r="W1038" s="13"/>
    </row>
    <row r="1039" spans="17:23" ht="15.75" customHeight="1" x14ac:dyDescent="0.55000000000000004">
      <c r="V1039" s="16"/>
      <c r="W1039" s="13"/>
    </row>
    <row r="1040" spans="17:23" ht="15.75" customHeight="1" x14ac:dyDescent="0.55000000000000004">
      <c r="V1040" s="16"/>
      <c r="W1040" s="13"/>
    </row>
    <row r="1041" spans="17:23" ht="15.75" customHeight="1" x14ac:dyDescent="0.55000000000000004">
      <c r="Q1041" s="13"/>
      <c r="V1041" s="16"/>
      <c r="W1041" s="13"/>
    </row>
    <row r="1042" spans="17:23" ht="15.75" customHeight="1" x14ac:dyDescent="0.55000000000000004">
      <c r="Q1042" s="13"/>
      <c r="R1042" s="16"/>
      <c r="S1042" s="16"/>
      <c r="T1042" s="10"/>
      <c r="U1042" s="10"/>
      <c r="V1042" s="16"/>
    </row>
    <row r="1043" spans="17:23" ht="15.75" customHeight="1" x14ac:dyDescent="0.55000000000000004">
      <c r="R1043" s="16"/>
      <c r="S1043" s="16"/>
      <c r="T1043" s="10"/>
      <c r="U1043" s="10"/>
      <c r="V1043" s="16"/>
    </row>
    <row r="1044" spans="17:23" ht="15.75" customHeight="1" x14ac:dyDescent="0.55000000000000004">
      <c r="Q1044" s="13"/>
      <c r="V1044" s="16"/>
    </row>
    <row r="1045" spans="17:23" ht="15.75" customHeight="1" x14ac:dyDescent="0.55000000000000004">
      <c r="R1045" s="16"/>
      <c r="S1045" s="16"/>
      <c r="T1045" s="10"/>
      <c r="U1045" s="10"/>
      <c r="V1045" s="16"/>
    </row>
    <row r="1046" spans="17:23" ht="15.75" customHeight="1" x14ac:dyDescent="0.55000000000000004">
      <c r="R1046" s="16"/>
      <c r="S1046" s="16"/>
      <c r="T1046" s="10"/>
      <c r="U1046" s="10"/>
      <c r="V1046" s="16"/>
    </row>
    <row r="1047" spans="17:23" ht="15.75" customHeight="1" x14ac:dyDescent="0.55000000000000004">
      <c r="R1047" s="16"/>
      <c r="S1047" s="16"/>
      <c r="T1047" s="10"/>
      <c r="U1047" s="10"/>
      <c r="V1047" s="16"/>
    </row>
    <row r="1048" spans="17:23" ht="15.75" customHeight="1" x14ac:dyDescent="0.55000000000000004">
      <c r="V1048" s="16"/>
    </row>
    <row r="1049" spans="17:23" ht="15.75" customHeight="1" x14ac:dyDescent="0.55000000000000004">
      <c r="Q1049" s="13"/>
      <c r="V1049" s="16"/>
    </row>
    <row r="1050" spans="17:23" ht="15.75" customHeight="1" x14ac:dyDescent="0.55000000000000004">
      <c r="V1050" s="16"/>
    </row>
    <row r="1051" spans="17:23" ht="15.75" customHeight="1" x14ac:dyDescent="0.55000000000000004">
      <c r="Q1051" s="13"/>
      <c r="V1051" s="16"/>
    </row>
    <row r="1052" spans="17:23" ht="15.75" customHeight="1" x14ac:dyDescent="0.55000000000000004">
      <c r="Q1052" s="13"/>
      <c r="R1052" s="16"/>
      <c r="S1052" s="16"/>
      <c r="T1052" s="10"/>
      <c r="U1052" s="10"/>
      <c r="V1052" s="16"/>
    </row>
    <row r="1053" spans="17:23" ht="15.75" customHeight="1" x14ac:dyDescent="0.55000000000000004">
      <c r="Q1053" s="13"/>
      <c r="R1053" s="16"/>
      <c r="S1053" s="16"/>
      <c r="T1053" s="10"/>
      <c r="U1053" s="10"/>
      <c r="V1053" s="16"/>
    </row>
    <row r="1054" spans="17:23" ht="15.75" customHeight="1" x14ac:dyDescent="0.55000000000000004">
      <c r="R1054" s="16"/>
      <c r="S1054" s="16"/>
      <c r="T1054" s="10"/>
      <c r="U1054" s="10"/>
      <c r="V1054" s="16"/>
    </row>
    <row r="1055" spans="17:23" ht="15.75" customHeight="1" x14ac:dyDescent="0.55000000000000004">
      <c r="V1055" s="16"/>
    </row>
    <row r="1056" spans="17:23" ht="15.75" customHeight="1" x14ac:dyDescent="0.55000000000000004">
      <c r="Q1056" s="13"/>
      <c r="V1056" s="16"/>
    </row>
    <row r="1057" spans="17:22" ht="15.75" customHeight="1" x14ac:dyDescent="0.55000000000000004">
      <c r="R1057" s="16"/>
      <c r="S1057" s="16"/>
      <c r="T1057" s="10"/>
      <c r="U1057" s="10"/>
      <c r="V1057" s="16"/>
    </row>
    <row r="1058" spans="17:22" ht="15.75" customHeight="1" x14ac:dyDescent="0.55000000000000004">
      <c r="Q1058" s="13"/>
      <c r="V1058" s="16"/>
    </row>
    <row r="1059" spans="17:22" ht="15.75" customHeight="1" x14ac:dyDescent="0.55000000000000004">
      <c r="Q1059" s="13"/>
      <c r="R1059" s="16"/>
      <c r="S1059" s="16"/>
      <c r="T1059" s="10"/>
      <c r="U1059" s="10"/>
      <c r="V1059" s="16"/>
    </row>
    <row r="1060" spans="17:22" ht="15.75" customHeight="1" x14ac:dyDescent="0.55000000000000004">
      <c r="V1060" s="16"/>
    </row>
    <row r="1061" spans="17:22" ht="15.75" customHeight="1" x14ac:dyDescent="0.55000000000000004">
      <c r="R1061" s="16"/>
      <c r="S1061" s="16"/>
      <c r="T1061" s="10"/>
      <c r="U1061" s="10"/>
      <c r="V1061" s="16"/>
    </row>
    <row r="1062" spans="17:22" ht="15.75" customHeight="1" x14ac:dyDescent="0.55000000000000004">
      <c r="V1062" s="16"/>
    </row>
    <row r="1063" spans="17:22" ht="15.75" customHeight="1" x14ac:dyDescent="0.55000000000000004">
      <c r="Q1063" s="13"/>
      <c r="V1063" s="16"/>
    </row>
    <row r="1064" spans="17:22" ht="15.75" customHeight="1" x14ac:dyDescent="0.55000000000000004">
      <c r="V1064" s="16"/>
    </row>
    <row r="1065" spans="17:22" ht="15.75" customHeight="1" x14ac:dyDescent="0.55000000000000004">
      <c r="Q1065" s="13"/>
      <c r="R1065" s="16"/>
      <c r="S1065" s="16"/>
      <c r="T1065" s="10"/>
      <c r="U1065" s="10"/>
      <c r="V1065" s="16"/>
    </row>
    <row r="1066" spans="17:22" ht="15.75" customHeight="1" x14ac:dyDescent="0.55000000000000004">
      <c r="Q1066" s="13"/>
      <c r="R1066" s="16"/>
      <c r="S1066" s="16"/>
      <c r="T1066" s="10"/>
      <c r="U1066" s="10"/>
      <c r="V1066" s="16"/>
    </row>
    <row r="1067" spans="17:22" ht="15.75" customHeight="1" x14ac:dyDescent="0.55000000000000004">
      <c r="Q1067" s="13"/>
      <c r="V1067" s="16"/>
    </row>
    <row r="1068" spans="17:22" ht="15.75" customHeight="1" x14ac:dyDescent="0.55000000000000004">
      <c r="R1068" s="16"/>
      <c r="S1068" s="16"/>
      <c r="T1068" s="10"/>
      <c r="U1068" s="10"/>
      <c r="V1068" s="16"/>
    </row>
    <row r="1069" spans="17:22" ht="15.75" customHeight="1" x14ac:dyDescent="0.55000000000000004">
      <c r="R1069" s="16"/>
      <c r="S1069" s="16"/>
      <c r="T1069" s="10"/>
      <c r="U1069" s="10"/>
      <c r="V1069" s="16"/>
    </row>
    <row r="1070" spans="17:22" ht="15.75" customHeight="1" x14ac:dyDescent="0.55000000000000004">
      <c r="V1070" s="16"/>
    </row>
    <row r="1071" spans="17:22" ht="15.75" customHeight="1" x14ac:dyDescent="0.55000000000000004">
      <c r="V1071" s="16"/>
    </row>
    <row r="1072" spans="17:22" ht="15.75" customHeight="1" x14ac:dyDescent="0.55000000000000004">
      <c r="Q1072" s="13"/>
      <c r="V1072" s="16"/>
    </row>
    <row r="1073" spans="22:22" ht="15.75" customHeight="1" x14ac:dyDescent="0.55000000000000004">
      <c r="V1073" s="16"/>
    </row>
  </sheetData>
  <sortState xmlns:xlrd2="http://schemas.microsoft.com/office/spreadsheetml/2017/richdata2" ref="Q2:V1073">
    <sortCondition ref="S2:S1073"/>
    <sortCondition ref="Q2:Q1073"/>
  </sortState>
  <phoneticPr fontId="1" type="noConversion"/>
  <dataValidations count="1">
    <dataValidation type="list" allowBlank="1" showInputMessage="1" showErrorMessage="1" prompt="กรุณาเลือก ปพ.5 ต หรือ ปพ5.ป" sqref="AD1" xr:uid="{5B1D9D82-7B36-435B-8CDF-7800BA0B38B0}">
      <formula1>$H$2:$H$3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5F619-90BF-4F63-B148-FDEF8B4C1EFB}">
  <dimension ref="A1:AI231"/>
  <sheetViews>
    <sheetView workbookViewId="0">
      <selection sqref="A1:XFD1048576"/>
    </sheetView>
  </sheetViews>
  <sheetFormatPr defaultRowHeight="12.75" x14ac:dyDescent="0.2"/>
  <cols>
    <col min="1" max="1" width="4.140625" style="63" customWidth="1"/>
    <col min="2" max="2" width="9.140625" style="63"/>
    <col min="3" max="3" width="5.28515625" style="63" bestFit="1" customWidth="1"/>
    <col min="4" max="4" width="18.28515625" style="63" bestFit="1" customWidth="1"/>
    <col min="5" max="5" width="12.5703125" style="63" bestFit="1" customWidth="1"/>
    <col min="6" max="6" width="6.28515625" style="63" customWidth="1"/>
    <col min="7" max="7" width="4.140625" customWidth="1"/>
    <col min="9" max="9" width="5.28515625" bestFit="1" customWidth="1"/>
    <col min="10" max="10" width="17" bestFit="1" customWidth="1"/>
    <col min="11" max="11" width="12.85546875" bestFit="1" customWidth="1"/>
    <col min="12" max="12" width="5.28515625" customWidth="1"/>
    <col min="13" max="13" width="4.140625" style="63" customWidth="1"/>
    <col min="14" max="14" width="9.140625" style="63"/>
    <col min="15" max="15" width="5" style="63" bestFit="1" customWidth="1"/>
    <col min="16" max="16" width="16.140625" bestFit="1" customWidth="1"/>
    <col min="17" max="17" width="13.28515625" bestFit="1" customWidth="1"/>
    <col min="18" max="18" width="5" customWidth="1"/>
    <col min="19" max="19" width="4.140625" style="63" customWidth="1"/>
    <col min="20" max="20" width="9.140625" style="63"/>
    <col min="21" max="21" width="5" style="63" bestFit="1" customWidth="1"/>
    <col min="22" max="22" width="16.7109375" bestFit="1" customWidth="1"/>
    <col min="23" max="23" width="12.85546875" bestFit="1" customWidth="1"/>
    <col min="24" max="24" width="2.7109375" customWidth="1"/>
    <col min="25" max="25" width="4.140625" style="63" customWidth="1"/>
    <col min="26" max="26" width="9.140625" style="63"/>
    <col min="27" max="27" width="5" style="63" bestFit="1" customWidth="1"/>
    <col min="28" max="28" width="17.7109375" bestFit="1" customWidth="1"/>
    <col min="29" max="29" width="11.7109375" bestFit="1" customWidth="1"/>
    <col min="30" max="30" width="3.42578125" customWidth="1"/>
    <col min="31" max="31" width="4.140625" customWidth="1"/>
    <col min="33" max="33" width="5" bestFit="1" customWidth="1"/>
    <col min="34" max="34" width="16.42578125" bestFit="1" customWidth="1"/>
    <col min="35" max="35" width="15.42578125" bestFit="1" customWidth="1"/>
    <col min="257" max="257" width="4.140625" customWidth="1"/>
    <col min="259" max="259" width="5" bestFit="1" customWidth="1"/>
    <col min="260" max="260" width="12.42578125" bestFit="1" customWidth="1"/>
    <col min="262" max="262" width="6.28515625" customWidth="1"/>
    <col min="263" max="263" width="4.140625" customWidth="1"/>
    <col min="265" max="265" width="5" bestFit="1" customWidth="1"/>
    <col min="266" max="266" width="11.5703125" bestFit="1" customWidth="1"/>
    <col min="267" max="267" width="8.7109375" bestFit="1" customWidth="1"/>
    <col min="268" max="268" width="5.28515625" customWidth="1"/>
    <col min="269" max="269" width="4.140625" customWidth="1"/>
    <col min="271" max="271" width="5" bestFit="1" customWidth="1"/>
    <col min="272" max="272" width="11.7109375" bestFit="1" customWidth="1"/>
    <col min="273" max="273" width="9.28515625" bestFit="1" customWidth="1"/>
    <col min="274" max="274" width="5" customWidth="1"/>
    <col min="275" max="275" width="4.140625" customWidth="1"/>
    <col min="277" max="277" width="5" bestFit="1" customWidth="1"/>
    <col min="278" max="278" width="11.7109375" bestFit="1" customWidth="1"/>
    <col min="279" max="279" width="9" bestFit="1" customWidth="1"/>
    <col min="280" max="280" width="2.7109375" customWidth="1"/>
    <col min="281" max="281" width="4.140625" customWidth="1"/>
    <col min="283" max="283" width="5" bestFit="1" customWidth="1"/>
    <col min="284" max="284" width="12.42578125" bestFit="1" customWidth="1"/>
    <col min="285" max="285" width="9" bestFit="1" customWidth="1"/>
    <col min="286" max="286" width="3.42578125" customWidth="1"/>
    <col min="287" max="287" width="4.140625" customWidth="1"/>
    <col min="289" max="289" width="5" bestFit="1" customWidth="1"/>
    <col min="290" max="290" width="11.5703125" bestFit="1" customWidth="1"/>
    <col min="291" max="291" width="10.85546875" bestFit="1" customWidth="1"/>
    <col min="513" max="513" width="4.140625" customWidth="1"/>
    <col min="515" max="515" width="5" bestFit="1" customWidth="1"/>
    <col min="516" max="516" width="12.42578125" bestFit="1" customWidth="1"/>
    <col min="518" max="518" width="6.28515625" customWidth="1"/>
    <col min="519" max="519" width="4.140625" customWidth="1"/>
    <col min="521" max="521" width="5" bestFit="1" customWidth="1"/>
    <col min="522" max="522" width="11.5703125" bestFit="1" customWidth="1"/>
    <col min="523" max="523" width="8.7109375" bestFit="1" customWidth="1"/>
    <col min="524" max="524" width="5.28515625" customWidth="1"/>
    <col min="525" max="525" width="4.140625" customWidth="1"/>
    <col min="527" max="527" width="5" bestFit="1" customWidth="1"/>
    <col min="528" max="528" width="11.7109375" bestFit="1" customWidth="1"/>
    <col min="529" max="529" width="9.28515625" bestFit="1" customWidth="1"/>
    <col min="530" max="530" width="5" customWidth="1"/>
    <col min="531" max="531" width="4.140625" customWidth="1"/>
    <col min="533" max="533" width="5" bestFit="1" customWidth="1"/>
    <col min="534" max="534" width="11.7109375" bestFit="1" customWidth="1"/>
    <col min="535" max="535" width="9" bestFit="1" customWidth="1"/>
    <col min="536" max="536" width="2.7109375" customWidth="1"/>
    <col min="537" max="537" width="4.140625" customWidth="1"/>
    <col min="539" max="539" width="5" bestFit="1" customWidth="1"/>
    <col min="540" max="540" width="12.42578125" bestFit="1" customWidth="1"/>
    <col min="541" max="541" width="9" bestFit="1" customWidth="1"/>
    <col min="542" max="542" width="3.42578125" customWidth="1"/>
    <col min="543" max="543" width="4.140625" customWidth="1"/>
    <col min="545" max="545" width="5" bestFit="1" customWidth="1"/>
    <col min="546" max="546" width="11.5703125" bestFit="1" customWidth="1"/>
    <col min="547" max="547" width="10.85546875" bestFit="1" customWidth="1"/>
    <col min="769" max="769" width="4.140625" customWidth="1"/>
    <col min="771" max="771" width="5" bestFit="1" customWidth="1"/>
    <col min="772" max="772" width="12.42578125" bestFit="1" customWidth="1"/>
    <col min="774" max="774" width="6.28515625" customWidth="1"/>
    <col min="775" max="775" width="4.140625" customWidth="1"/>
    <col min="777" max="777" width="5" bestFit="1" customWidth="1"/>
    <col min="778" max="778" width="11.5703125" bestFit="1" customWidth="1"/>
    <col min="779" max="779" width="8.7109375" bestFit="1" customWidth="1"/>
    <col min="780" max="780" width="5.28515625" customWidth="1"/>
    <col min="781" max="781" width="4.140625" customWidth="1"/>
    <col min="783" max="783" width="5" bestFit="1" customWidth="1"/>
    <col min="784" max="784" width="11.7109375" bestFit="1" customWidth="1"/>
    <col min="785" max="785" width="9.28515625" bestFit="1" customWidth="1"/>
    <col min="786" max="786" width="5" customWidth="1"/>
    <col min="787" max="787" width="4.140625" customWidth="1"/>
    <col min="789" max="789" width="5" bestFit="1" customWidth="1"/>
    <col min="790" max="790" width="11.7109375" bestFit="1" customWidth="1"/>
    <col min="791" max="791" width="9" bestFit="1" customWidth="1"/>
    <col min="792" max="792" width="2.7109375" customWidth="1"/>
    <col min="793" max="793" width="4.140625" customWidth="1"/>
    <col min="795" max="795" width="5" bestFit="1" customWidth="1"/>
    <col min="796" max="796" width="12.42578125" bestFit="1" customWidth="1"/>
    <col min="797" max="797" width="9" bestFit="1" customWidth="1"/>
    <col min="798" max="798" width="3.42578125" customWidth="1"/>
    <col min="799" max="799" width="4.140625" customWidth="1"/>
    <col min="801" max="801" width="5" bestFit="1" customWidth="1"/>
    <col min="802" max="802" width="11.5703125" bestFit="1" customWidth="1"/>
    <col min="803" max="803" width="10.85546875" bestFit="1" customWidth="1"/>
    <col min="1025" max="1025" width="4.140625" customWidth="1"/>
    <col min="1027" max="1027" width="5" bestFit="1" customWidth="1"/>
    <col min="1028" max="1028" width="12.42578125" bestFit="1" customWidth="1"/>
    <col min="1030" max="1030" width="6.28515625" customWidth="1"/>
    <col min="1031" max="1031" width="4.140625" customWidth="1"/>
    <col min="1033" max="1033" width="5" bestFit="1" customWidth="1"/>
    <col min="1034" max="1034" width="11.5703125" bestFit="1" customWidth="1"/>
    <col min="1035" max="1035" width="8.7109375" bestFit="1" customWidth="1"/>
    <col min="1036" max="1036" width="5.28515625" customWidth="1"/>
    <col min="1037" max="1037" width="4.140625" customWidth="1"/>
    <col min="1039" max="1039" width="5" bestFit="1" customWidth="1"/>
    <col min="1040" max="1040" width="11.7109375" bestFit="1" customWidth="1"/>
    <col min="1041" max="1041" width="9.28515625" bestFit="1" customWidth="1"/>
    <col min="1042" max="1042" width="5" customWidth="1"/>
    <col min="1043" max="1043" width="4.140625" customWidth="1"/>
    <col min="1045" max="1045" width="5" bestFit="1" customWidth="1"/>
    <col min="1046" max="1046" width="11.7109375" bestFit="1" customWidth="1"/>
    <col min="1047" max="1047" width="9" bestFit="1" customWidth="1"/>
    <col min="1048" max="1048" width="2.7109375" customWidth="1"/>
    <col min="1049" max="1049" width="4.140625" customWidth="1"/>
    <col min="1051" max="1051" width="5" bestFit="1" customWidth="1"/>
    <col min="1052" max="1052" width="12.42578125" bestFit="1" customWidth="1"/>
    <col min="1053" max="1053" width="9" bestFit="1" customWidth="1"/>
    <col min="1054" max="1054" width="3.42578125" customWidth="1"/>
    <col min="1055" max="1055" width="4.140625" customWidth="1"/>
    <col min="1057" max="1057" width="5" bestFit="1" customWidth="1"/>
    <col min="1058" max="1058" width="11.5703125" bestFit="1" customWidth="1"/>
    <col min="1059" max="1059" width="10.85546875" bestFit="1" customWidth="1"/>
    <col min="1281" max="1281" width="4.140625" customWidth="1"/>
    <col min="1283" max="1283" width="5" bestFit="1" customWidth="1"/>
    <col min="1284" max="1284" width="12.42578125" bestFit="1" customWidth="1"/>
    <col min="1286" max="1286" width="6.28515625" customWidth="1"/>
    <col min="1287" max="1287" width="4.140625" customWidth="1"/>
    <col min="1289" max="1289" width="5" bestFit="1" customWidth="1"/>
    <col min="1290" max="1290" width="11.5703125" bestFit="1" customWidth="1"/>
    <col min="1291" max="1291" width="8.7109375" bestFit="1" customWidth="1"/>
    <col min="1292" max="1292" width="5.28515625" customWidth="1"/>
    <col min="1293" max="1293" width="4.140625" customWidth="1"/>
    <col min="1295" max="1295" width="5" bestFit="1" customWidth="1"/>
    <col min="1296" max="1296" width="11.7109375" bestFit="1" customWidth="1"/>
    <col min="1297" max="1297" width="9.28515625" bestFit="1" customWidth="1"/>
    <col min="1298" max="1298" width="5" customWidth="1"/>
    <col min="1299" max="1299" width="4.140625" customWidth="1"/>
    <col min="1301" max="1301" width="5" bestFit="1" customWidth="1"/>
    <col min="1302" max="1302" width="11.7109375" bestFit="1" customWidth="1"/>
    <col min="1303" max="1303" width="9" bestFit="1" customWidth="1"/>
    <col min="1304" max="1304" width="2.7109375" customWidth="1"/>
    <col min="1305" max="1305" width="4.140625" customWidth="1"/>
    <col min="1307" max="1307" width="5" bestFit="1" customWidth="1"/>
    <col min="1308" max="1308" width="12.42578125" bestFit="1" customWidth="1"/>
    <col min="1309" max="1309" width="9" bestFit="1" customWidth="1"/>
    <col min="1310" max="1310" width="3.42578125" customWidth="1"/>
    <col min="1311" max="1311" width="4.140625" customWidth="1"/>
    <col min="1313" max="1313" width="5" bestFit="1" customWidth="1"/>
    <col min="1314" max="1314" width="11.5703125" bestFit="1" customWidth="1"/>
    <col min="1315" max="1315" width="10.85546875" bestFit="1" customWidth="1"/>
    <col min="1537" max="1537" width="4.140625" customWidth="1"/>
    <col min="1539" max="1539" width="5" bestFit="1" customWidth="1"/>
    <col min="1540" max="1540" width="12.42578125" bestFit="1" customWidth="1"/>
    <col min="1542" max="1542" width="6.28515625" customWidth="1"/>
    <col min="1543" max="1543" width="4.140625" customWidth="1"/>
    <col min="1545" max="1545" width="5" bestFit="1" customWidth="1"/>
    <col min="1546" max="1546" width="11.5703125" bestFit="1" customWidth="1"/>
    <col min="1547" max="1547" width="8.7109375" bestFit="1" customWidth="1"/>
    <col min="1548" max="1548" width="5.28515625" customWidth="1"/>
    <col min="1549" max="1549" width="4.140625" customWidth="1"/>
    <col min="1551" max="1551" width="5" bestFit="1" customWidth="1"/>
    <col min="1552" max="1552" width="11.7109375" bestFit="1" customWidth="1"/>
    <col min="1553" max="1553" width="9.28515625" bestFit="1" customWidth="1"/>
    <col min="1554" max="1554" width="5" customWidth="1"/>
    <col min="1555" max="1555" width="4.140625" customWidth="1"/>
    <col min="1557" max="1557" width="5" bestFit="1" customWidth="1"/>
    <col min="1558" max="1558" width="11.7109375" bestFit="1" customWidth="1"/>
    <col min="1559" max="1559" width="9" bestFit="1" customWidth="1"/>
    <col min="1560" max="1560" width="2.7109375" customWidth="1"/>
    <col min="1561" max="1561" width="4.140625" customWidth="1"/>
    <col min="1563" max="1563" width="5" bestFit="1" customWidth="1"/>
    <col min="1564" max="1564" width="12.42578125" bestFit="1" customWidth="1"/>
    <col min="1565" max="1565" width="9" bestFit="1" customWidth="1"/>
    <col min="1566" max="1566" width="3.42578125" customWidth="1"/>
    <col min="1567" max="1567" width="4.140625" customWidth="1"/>
    <col min="1569" max="1569" width="5" bestFit="1" customWidth="1"/>
    <col min="1570" max="1570" width="11.5703125" bestFit="1" customWidth="1"/>
    <col min="1571" max="1571" width="10.85546875" bestFit="1" customWidth="1"/>
    <col min="1793" max="1793" width="4.140625" customWidth="1"/>
    <col min="1795" max="1795" width="5" bestFit="1" customWidth="1"/>
    <col min="1796" max="1796" width="12.42578125" bestFit="1" customWidth="1"/>
    <col min="1798" max="1798" width="6.28515625" customWidth="1"/>
    <col min="1799" max="1799" width="4.140625" customWidth="1"/>
    <col min="1801" max="1801" width="5" bestFit="1" customWidth="1"/>
    <col min="1802" max="1802" width="11.5703125" bestFit="1" customWidth="1"/>
    <col min="1803" max="1803" width="8.7109375" bestFit="1" customWidth="1"/>
    <col min="1804" max="1804" width="5.28515625" customWidth="1"/>
    <col min="1805" max="1805" width="4.140625" customWidth="1"/>
    <col min="1807" max="1807" width="5" bestFit="1" customWidth="1"/>
    <col min="1808" max="1808" width="11.7109375" bestFit="1" customWidth="1"/>
    <col min="1809" max="1809" width="9.28515625" bestFit="1" customWidth="1"/>
    <col min="1810" max="1810" width="5" customWidth="1"/>
    <col min="1811" max="1811" width="4.140625" customWidth="1"/>
    <col min="1813" max="1813" width="5" bestFit="1" customWidth="1"/>
    <col min="1814" max="1814" width="11.7109375" bestFit="1" customWidth="1"/>
    <col min="1815" max="1815" width="9" bestFit="1" customWidth="1"/>
    <col min="1816" max="1816" width="2.7109375" customWidth="1"/>
    <col min="1817" max="1817" width="4.140625" customWidth="1"/>
    <col min="1819" max="1819" width="5" bestFit="1" customWidth="1"/>
    <col min="1820" max="1820" width="12.42578125" bestFit="1" customWidth="1"/>
    <col min="1821" max="1821" width="9" bestFit="1" customWidth="1"/>
    <col min="1822" max="1822" width="3.42578125" customWidth="1"/>
    <col min="1823" max="1823" width="4.140625" customWidth="1"/>
    <col min="1825" max="1825" width="5" bestFit="1" customWidth="1"/>
    <col min="1826" max="1826" width="11.5703125" bestFit="1" customWidth="1"/>
    <col min="1827" max="1827" width="10.85546875" bestFit="1" customWidth="1"/>
    <col min="2049" max="2049" width="4.140625" customWidth="1"/>
    <col min="2051" max="2051" width="5" bestFit="1" customWidth="1"/>
    <col min="2052" max="2052" width="12.42578125" bestFit="1" customWidth="1"/>
    <col min="2054" max="2054" width="6.28515625" customWidth="1"/>
    <col min="2055" max="2055" width="4.140625" customWidth="1"/>
    <col min="2057" max="2057" width="5" bestFit="1" customWidth="1"/>
    <col min="2058" max="2058" width="11.5703125" bestFit="1" customWidth="1"/>
    <col min="2059" max="2059" width="8.7109375" bestFit="1" customWidth="1"/>
    <col min="2060" max="2060" width="5.28515625" customWidth="1"/>
    <col min="2061" max="2061" width="4.140625" customWidth="1"/>
    <col min="2063" max="2063" width="5" bestFit="1" customWidth="1"/>
    <col min="2064" max="2064" width="11.7109375" bestFit="1" customWidth="1"/>
    <col min="2065" max="2065" width="9.28515625" bestFit="1" customWidth="1"/>
    <col min="2066" max="2066" width="5" customWidth="1"/>
    <col min="2067" max="2067" width="4.140625" customWidth="1"/>
    <col min="2069" max="2069" width="5" bestFit="1" customWidth="1"/>
    <col min="2070" max="2070" width="11.7109375" bestFit="1" customWidth="1"/>
    <col min="2071" max="2071" width="9" bestFit="1" customWidth="1"/>
    <col min="2072" max="2072" width="2.7109375" customWidth="1"/>
    <col min="2073" max="2073" width="4.140625" customWidth="1"/>
    <col min="2075" max="2075" width="5" bestFit="1" customWidth="1"/>
    <col min="2076" max="2076" width="12.42578125" bestFit="1" customWidth="1"/>
    <col min="2077" max="2077" width="9" bestFit="1" customWidth="1"/>
    <col min="2078" max="2078" width="3.42578125" customWidth="1"/>
    <col min="2079" max="2079" width="4.140625" customWidth="1"/>
    <col min="2081" max="2081" width="5" bestFit="1" customWidth="1"/>
    <col min="2082" max="2082" width="11.5703125" bestFit="1" customWidth="1"/>
    <col min="2083" max="2083" width="10.85546875" bestFit="1" customWidth="1"/>
    <col min="2305" max="2305" width="4.140625" customWidth="1"/>
    <col min="2307" max="2307" width="5" bestFit="1" customWidth="1"/>
    <col min="2308" max="2308" width="12.42578125" bestFit="1" customWidth="1"/>
    <col min="2310" max="2310" width="6.28515625" customWidth="1"/>
    <col min="2311" max="2311" width="4.140625" customWidth="1"/>
    <col min="2313" max="2313" width="5" bestFit="1" customWidth="1"/>
    <col min="2314" max="2314" width="11.5703125" bestFit="1" customWidth="1"/>
    <col min="2315" max="2315" width="8.7109375" bestFit="1" customWidth="1"/>
    <col min="2316" max="2316" width="5.28515625" customWidth="1"/>
    <col min="2317" max="2317" width="4.140625" customWidth="1"/>
    <col min="2319" max="2319" width="5" bestFit="1" customWidth="1"/>
    <col min="2320" max="2320" width="11.7109375" bestFit="1" customWidth="1"/>
    <col min="2321" max="2321" width="9.28515625" bestFit="1" customWidth="1"/>
    <col min="2322" max="2322" width="5" customWidth="1"/>
    <col min="2323" max="2323" width="4.140625" customWidth="1"/>
    <col min="2325" max="2325" width="5" bestFit="1" customWidth="1"/>
    <col min="2326" max="2326" width="11.7109375" bestFit="1" customWidth="1"/>
    <col min="2327" max="2327" width="9" bestFit="1" customWidth="1"/>
    <col min="2328" max="2328" width="2.7109375" customWidth="1"/>
    <col min="2329" max="2329" width="4.140625" customWidth="1"/>
    <col min="2331" max="2331" width="5" bestFit="1" customWidth="1"/>
    <col min="2332" max="2332" width="12.42578125" bestFit="1" customWidth="1"/>
    <col min="2333" max="2333" width="9" bestFit="1" customWidth="1"/>
    <col min="2334" max="2334" width="3.42578125" customWidth="1"/>
    <col min="2335" max="2335" width="4.140625" customWidth="1"/>
    <col min="2337" max="2337" width="5" bestFit="1" customWidth="1"/>
    <col min="2338" max="2338" width="11.5703125" bestFit="1" customWidth="1"/>
    <col min="2339" max="2339" width="10.85546875" bestFit="1" customWidth="1"/>
    <col min="2561" max="2561" width="4.140625" customWidth="1"/>
    <col min="2563" max="2563" width="5" bestFit="1" customWidth="1"/>
    <col min="2564" max="2564" width="12.42578125" bestFit="1" customWidth="1"/>
    <col min="2566" max="2566" width="6.28515625" customWidth="1"/>
    <col min="2567" max="2567" width="4.140625" customWidth="1"/>
    <col min="2569" max="2569" width="5" bestFit="1" customWidth="1"/>
    <col min="2570" max="2570" width="11.5703125" bestFit="1" customWidth="1"/>
    <col min="2571" max="2571" width="8.7109375" bestFit="1" customWidth="1"/>
    <col min="2572" max="2572" width="5.28515625" customWidth="1"/>
    <col min="2573" max="2573" width="4.140625" customWidth="1"/>
    <col min="2575" max="2575" width="5" bestFit="1" customWidth="1"/>
    <col min="2576" max="2576" width="11.7109375" bestFit="1" customWidth="1"/>
    <col min="2577" max="2577" width="9.28515625" bestFit="1" customWidth="1"/>
    <col min="2578" max="2578" width="5" customWidth="1"/>
    <col min="2579" max="2579" width="4.140625" customWidth="1"/>
    <col min="2581" max="2581" width="5" bestFit="1" customWidth="1"/>
    <col min="2582" max="2582" width="11.7109375" bestFit="1" customWidth="1"/>
    <col min="2583" max="2583" width="9" bestFit="1" customWidth="1"/>
    <col min="2584" max="2584" width="2.7109375" customWidth="1"/>
    <col min="2585" max="2585" width="4.140625" customWidth="1"/>
    <col min="2587" max="2587" width="5" bestFit="1" customWidth="1"/>
    <col min="2588" max="2588" width="12.42578125" bestFit="1" customWidth="1"/>
    <col min="2589" max="2589" width="9" bestFit="1" customWidth="1"/>
    <col min="2590" max="2590" width="3.42578125" customWidth="1"/>
    <col min="2591" max="2591" width="4.140625" customWidth="1"/>
    <col min="2593" max="2593" width="5" bestFit="1" customWidth="1"/>
    <col min="2594" max="2594" width="11.5703125" bestFit="1" customWidth="1"/>
    <col min="2595" max="2595" width="10.85546875" bestFit="1" customWidth="1"/>
    <col min="2817" max="2817" width="4.140625" customWidth="1"/>
    <col min="2819" max="2819" width="5" bestFit="1" customWidth="1"/>
    <col min="2820" max="2820" width="12.42578125" bestFit="1" customWidth="1"/>
    <col min="2822" max="2822" width="6.28515625" customWidth="1"/>
    <col min="2823" max="2823" width="4.140625" customWidth="1"/>
    <col min="2825" max="2825" width="5" bestFit="1" customWidth="1"/>
    <col min="2826" max="2826" width="11.5703125" bestFit="1" customWidth="1"/>
    <col min="2827" max="2827" width="8.7109375" bestFit="1" customWidth="1"/>
    <col min="2828" max="2828" width="5.28515625" customWidth="1"/>
    <col min="2829" max="2829" width="4.140625" customWidth="1"/>
    <col min="2831" max="2831" width="5" bestFit="1" customWidth="1"/>
    <col min="2832" max="2832" width="11.7109375" bestFit="1" customWidth="1"/>
    <col min="2833" max="2833" width="9.28515625" bestFit="1" customWidth="1"/>
    <col min="2834" max="2834" width="5" customWidth="1"/>
    <col min="2835" max="2835" width="4.140625" customWidth="1"/>
    <col min="2837" max="2837" width="5" bestFit="1" customWidth="1"/>
    <col min="2838" max="2838" width="11.7109375" bestFit="1" customWidth="1"/>
    <col min="2839" max="2839" width="9" bestFit="1" customWidth="1"/>
    <col min="2840" max="2840" width="2.7109375" customWidth="1"/>
    <col min="2841" max="2841" width="4.140625" customWidth="1"/>
    <col min="2843" max="2843" width="5" bestFit="1" customWidth="1"/>
    <col min="2844" max="2844" width="12.42578125" bestFit="1" customWidth="1"/>
    <col min="2845" max="2845" width="9" bestFit="1" customWidth="1"/>
    <col min="2846" max="2846" width="3.42578125" customWidth="1"/>
    <col min="2847" max="2847" width="4.140625" customWidth="1"/>
    <col min="2849" max="2849" width="5" bestFit="1" customWidth="1"/>
    <col min="2850" max="2850" width="11.5703125" bestFit="1" customWidth="1"/>
    <col min="2851" max="2851" width="10.85546875" bestFit="1" customWidth="1"/>
    <col min="3073" max="3073" width="4.140625" customWidth="1"/>
    <col min="3075" max="3075" width="5" bestFit="1" customWidth="1"/>
    <col min="3076" max="3076" width="12.42578125" bestFit="1" customWidth="1"/>
    <col min="3078" max="3078" width="6.28515625" customWidth="1"/>
    <col min="3079" max="3079" width="4.140625" customWidth="1"/>
    <col min="3081" max="3081" width="5" bestFit="1" customWidth="1"/>
    <col min="3082" max="3082" width="11.5703125" bestFit="1" customWidth="1"/>
    <col min="3083" max="3083" width="8.7109375" bestFit="1" customWidth="1"/>
    <col min="3084" max="3084" width="5.28515625" customWidth="1"/>
    <col min="3085" max="3085" width="4.140625" customWidth="1"/>
    <col min="3087" max="3087" width="5" bestFit="1" customWidth="1"/>
    <col min="3088" max="3088" width="11.7109375" bestFit="1" customWidth="1"/>
    <col min="3089" max="3089" width="9.28515625" bestFit="1" customWidth="1"/>
    <col min="3090" max="3090" width="5" customWidth="1"/>
    <col min="3091" max="3091" width="4.140625" customWidth="1"/>
    <col min="3093" max="3093" width="5" bestFit="1" customWidth="1"/>
    <col min="3094" max="3094" width="11.7109375" bestFit="1" customWidth="1"/>
    <col min="3095" max="3095" width="9" bestFit="1" customWidth="1"/>
    <col min="3096" max="3096" width="2.7109375" customWidth="1"/>
    <col min="3097" max="3097" width="4.140625" customWidth="1"/>
    <col min="3099" max="3099" width="5" bestFit="1" customWidth="1"/>
    <col min="3100" max="3100" width="12.42578125" bestFit="1" customWidth="1"/>
    <col min="3101" max="3101" width="9" bestFit="1" customWidth="1"/>
    <col min="3102" max="3102" width="3.42578125" customWidth="1"/>
    <col min="3103" max="3103" width="4.140625" customWidth="1"/>
    <col min="3105" max="3105" width="5" bestFit="1" customWidth="1"/>
    <col min="3106" max="3106" width="11.5703125" bestFit="1" customWidth="1"/>
    <col min="3107" max="3107" width="10.85546875" bestFit="1" customWidth="1"/>
    <col min="3329" max="3329" width="4.140625" customWidth="1"/>
    <col min="3331" max="3331" width="5" bestFit="1" customWidth="1"/>
    <col min="3332" max="3332" width="12.42578125" bestFit="1" customWidth="1"/>
    <col min="3334" max="3334" width="6.28515625" customWidth="1"/>
    <col min="3335" max="3335" width="4.140625" customWidth="1"/>
    <col min="3337" max="3337" width="5" bestFit="1" customWidth="1"/>
    <col min="3338" max="3338" width="11.5703125" bestFit="1" customWidth="1"/>
    <col min="3339" max="3339" width="8.7109375" bestFit="1" customWidth="1"/>
    <col min="3340" max="3340" width="5.28515625" customWidth="1"/>
    <col min="3341" max="3341" width="4.140625" customWidth="1"/>
    <col min="3343" max="3343" width="5" bestFit="1" customWidth="1"/>
    <col min="3344" max="3344" width="11.7109375" bestFit="1" customWidth="1"/>
    <col min="3345" max="3345" width="9.28515625" bestFit="1" customWidth="1"/>
    <col min="3346" max="3346" width="5" customWidth="1"/>
    <col min="3347" max="3347" width="4.140625" customWidth="1"/>
    <col min="3349" max="3349" width="5" bestFit="1" customWidth="1"/>
    <col min="3350" max="3350" width="11.7109375" bestFit="1" customWidth="1"/>
    <col min="3351" max="3351" width="9" bestFit="1" customWidth="1"/>
    <col min="3352" max="3352" width="2.7109375" customWidth="1"/>
    <col min="3353" max="3353" width="4.140625" customWidth="1"/>
    <col min="3355" max="3355" width="5" bestFit="1" customWidth="1"/>
    <col min="3356" max="3356" width="12.42578125" bestFit="1" customWidth="1"/>
    <col min="3357" max="3357" width="9" bestFit="1" customWidth="1"/>
    <col min="3358" max="3358" width="3.42578125" customWidth="1"/>
    <col min="3359" max="3359" width="4.140625" customWidth="1"/>
    <col min="3361" max="3361" width="5" bestFit="1" customWidth="1"/>
    <col min="3362" max="3362" width="11.5703125" bestFit="1" customWidth="1"/>
    <col min="3363" max="3363" width="10.85546875" bestFit="1" customWidth="1"/>
    <col min="3585" max="3585" width="4.140625" customWidth="1"/>
    <col min="3587" max="3587" width="5" bestFit="1" customWidth="1"/>
    <col min="3588" max="3588" width="12.42578125" bestFit="1" customWidth="1"/>
    <col min="3590" max="3590" width="6.28515625" customWidth="1"/>
    <col min="3591" max="3591" width="4.140625" customWidth="1"/>
    <col min="3593" max="3593" width="5" bestFit="1" customWidth="1"/>
    <col min="3594" max="3594" width="11.5703125" bestFit="1" customWidth="1"/>
    <col min="3595" max="3595" width="8.7109375" bestFit="1" customWidth="1"/>
    <col min="3596" max="3596" width="5.28515625" customWidth="1"/>
    <col min="3597" max="3597" width="4.140625" customWidth="1"/>
    <col min="3599" max="3599" width="5" bestFit="1" customWidth="1"/>
    <col min="3600" max="3600" width="11.7109375" bestFit="1" customWidth="1"/>
    <col min="3601" max="3601" width="9.28515625" bestFit="1" customWidth="1"/>
    <col min="3602" max="3602" width="5" customWidth="1"/>
    <col min="3603" max="3603" width="4.140625" customWidth="1"/>
    <col min="3605" max="3605" width="5" bestFit="1" customWidth="1"/>
    <col min="3606" max="3606" width="11.7109375" bestFit="1" customWidth="1"/>
    <col min="3607" max="3607" width="9" bestFit="1" customWidth="1"/>
    <col min="3608" max="3608" width="2.7109375" customWidth="1"/>
    <col min="3609" max="3609" width="4.140625" customWidth="1"/>
    <col min="3611" max="3611" width="5" bestFit="1" customWidth="1"/>
    <col min="3612" max="3612" width="12.42578125" bestFit="1" customWidth="1"/>
    <col min="3613" max="3613" width="9" bestFit="1" customWidth="1"/>
    <col min="3614" max="3614" width="3.42578125" customWidth="1"/>
    <col min="3615" max="3615" width="4.140625" customWidth="1"/>
    <col min="3617" max="3617" width="5" bestFit="1" customWidth="1"/>
    <col min="3618" max="3618" width="11.5703125" bestFit="1" customWidth="1"/>
    <col min="3619" max="3619" width="10.85546875" bestFit="1" customWidth="1"/>
    <col min="3841" max="3841" width="4.140625" customWidth="1"/>
    <col min="3843" max="3843" width="5" bestFit="1" customWidth="1"/>
    <col min="3844" max="3844" width="12.42578125" bestFit="1" customWidth="1"/>
    <col min="3846" max="3846" width="6.28515625" customWidth="1"/>
    <col min="3847" max="3847" width="4.140625" customWidth="1"/>
    <col min="3849" max="3849" width="5" bestFit="1" customWidth="1"/>
    <col min="3850" max="3850" width="11.5703125" bestFit="1" customWidth="1"/>
    <col min="3851" max="3851" width="8.7109375" bestFit="1" customWidth="1"/>
    <col min="3852" max="3852" width="5.28515625" customWidth="1"/>
    <col min="3853" max="3853" width="4.140625" customWidth="1"/>
    <col min="3855" max="3855" width="5" bestFit="1" customWidth="1"/>
    <col min="3856" max="3856" width="11.7109375" bestFit="1" customWidth="1"/>
    <col min="3857" max="3857" width="9.28515625" bestFit="1" customWidth="1"/>
    <col min="3858" max="3858" width="5" customWidth="1"/>
    <col min="3859" max="3859" width="4.140625" customWidth="1"/>
    <col min="3861" max="3861" width="5" bestFit="1" customWidth="1"/>
    <col min="3862" max="3862" width="11.7109375" bestFit="1" customWidth="1"/>
    <col min="3863" max="3863" width="9" bestFit="1" customWidth="1"/>
    <col min="3864" max="3864" width="2.7109375" customWidth="1"/>
    <col min="3865" max="3865" width="4.140625" customWidth="1"/>
    <col min="3867" max="3867" width="5" bestFit="1" customWidth="1"/>
    <col min="3868" max="3868" width="12.42578125" bestFit="1" customWidth="1"/>
    <col min="3869" max="3869" width="9" bestFit="1" customWidth="1"/>
    <col min="3870" max="3870" width="3.42578125" customWidth="1"/>
    <col min="3871" max="3871" width="4.140625" customWidth="1"/>
    <col min="3873" max="3873" width="5" bestFit="1" customWidth="1"/>
    <col min="3874" max="3874" width="11.5703125" bestFit="1" customWidth="1"/>
    <col min="3875" max="3875" width="10.85546875" bestFit="1" customWidth="1"/>
    <col min="4097" max="4097" width="4.140625" customWidth="1"/>
    <col min="4099" max="4099" width="5" bestFit="1" customWidth="1"/>
    <col min="4100" max="4100" width="12.42578125" bestFit="1" customWidth="1"/>
    <col min="4102" max="4102" width="6.28515625" customWidth="1"/>
    <col min="4103" max="4103" width="4.140625" customWidth="1"/>
    <col min="4105" max="4105" width="5" bestFit="1" customWidth="1"/>
    <col min="4106" max="4106" width="11.5703125" bestFit="1" customWidth="1"/>
    <col min="4107" max="4107" width="8.7109375" bestFit="1" customWidth="1"/>
    <col min="4108" max="4108" width="5.28515625" customWidth="1"/>
    <col min="4109" max="4109" width="4.140625" customWidth="1"/>
    <col min="4111" max="4111" width="5" bestFit="1" customWidth="1"/>
    <col min="4112" max="4112" width="11.7109375" bestFit="1" customWidth="1"/>
    <col min="4113" max="4113" width="9.28515625" bestFit="1" customWidth="1"/>
    <col min="4114" max="4114" width="5" customWidth="1"/>
    <col min="4115" max="4115" width="4.140625" customWidth="1"/>
    <col min="4117" max="4117" width="5" bestFit="1" customWidth="1"/>
    <col min="4118" max="4118" width="11.7109375" bestFit="1" customWidth="1"/>
    <col min="4119" max="4119" width="9" bestFit="1" customWidth="1"/>
    <col min="4120" max="4120" width="2.7109375" customWidth="1"/>
    <col min="4121" max="4121" width="4.140625" customWidth="1"/>
    <col min="4123" max="4123" width="5" bestFit="1" customWidth="1"/>
    <col min="4124" max="4124" width="12.42578125" bestFit="1" customWidth="1"/>
    <col min="4125" max="4125" width="9" bestFit="1" customWidth="1"/>
    <col min="4126" max="4126" width="3.42578125" customWidth="1"/>
    <col min="4127" max="4127" width="4.140625" customWidth="1"/>
    <col min="4129" max="4129" width="5" bestFit="1" customWidth="1"/>
    <col min="4130" max="4130" width="11.5703125" bestFit="1" customWidth="1"/>
    <col min="4131" max="4131" width="10.85546875" bestFit="1" customWidth="1"/>
    <col min="4353" max="4353" width="4.140625" customWidth="1"/>
    <col min="4355" max="4355" width="5" bestFit="1" customWidth="1"/>
    <col min="4356" max="4356" width="12.42578125" bestFit="1" customWidth="1"/>
    <col min="4358" max="4358" width="6.28515625" customWidth="1"/>
    <col min="4359" max="4359" width="4.140625" customWidth="1"/>
    <col min="4361" max="4361" width="5" bestFit="1" customWidth="1"/>
    <col min="4362" max="4362" width="11.5703125" bestFit="1" customWidth="1"/>
    <col min="4363" max="4363" width="8.7109375" bestFit="1" customWidth="1"/>
    <col min="4364" max="4364" width="5.28515625" customWidth="1"/>
    <col min="4365" max="4365" width="4.140625" customWidth="1"/>
    <col min="4367" max="4367" width="5" bestFit="1" customWidth="1"/>
    <col min="4368" max="4368" width="11.7109375" bestFit="1" customWidth="1"/>
    <col min="4369" max="4369" width="9.28515625" bestFit="1" customWidth="1"/>
    <col min="4370" max="4370" width="5" customWidth="1"/>
    <col min="4371" max="4371" width="4.140625" customWidth="1"/>
    <col min="4373" max="4373" width="5" bestFit="1" customWidth="1"/>
    <col min="4374" max="4374" width="11.7109375" bestFit="1" customWidth="1"/>
    <col min="4375" max="4375" width="9" bestFit="1" customWidth="1"/>
    <col min="4376" max="4376" width="2.7109375" customWidth="1"/>
    <col min="4377" max="4377" width="4.140625" customWidth="1"/>
    <col min="4379" max="4379" width="5" bestFit="1" customWidth="1"/>
    <col min="4380" max="4380" width="12.42578125" bestFit="1" customWidth="1"/>
    <col min="4381" max="4381" width="9" bestFit="1" customWidth="1"/>
    <col min="4382" max="4382" width="3.42578125" customWidth="1"/>
    <col min="4383" max="4383" width="4.140625" customWidth="1"/>
    <col min="4385" max="4385" width="5" bestFit="1" customWidth="1"/>
    <col min="4386" max="4386" width="11.5703125" bestFit="1" customWidth="1"/>
    <col min="4387" max="4387" width="10.85546875" bestFit="1" customWidth="1"/>
    <col min="4609" max="4609" width="4.140625" customWidth="1"/>
    <col min="4611" max="4611" width="5" bestFit="1" customWidth="1"/>
    <col min="4612" max="4612" width="12.42578125" bestFit="1" customWidth="1"/>
    <col min="4614" max="4614" width="6.28515625" customWidth="1"/>
    <col min="4615" max="4615" width="4.140625" customWidth="1"/>
    <col min="4617" max="4617" width="5" bestFit="1" customWidth="1"/>
    <col min="4618" max="4618" width="11.5703125" bestFit="1" customWidth="1"/>
    <col min="4619" max="4619" width="8.7109375" bestFit="1" customWidth="1"/>
    <col min="4620" max="4620" width="5.28515625" customWidth="1"/>
    <col min="4621" max="4621" width="4.140625" customWidth="1"/>
    <col min="4623" max="4623" width="5" bestFit="1" customWidth="1"/>
    <col min="4624" max="4624" width="11.7109375" bestFit="1" customWidth="1"/>
    <col min="4625" max="4625" width="9.28515625" bestFit="1" customWidth="1"/>
    <col min="4626" max="4626" width="5" customWidth="1"/>
    <col min="4627" max="4627" width="4.140625" customWidth="1"/>
    <col min="4629" max="4629" width="5" bestFit="1" customWidth="1"/>
    <col min="4630" max="4630" width="11.7109375" bestFit="1" customWidth="1"/>
    <col min="4631" max="4631" width="9" bestFit="1" customWidth="1"/>
    <col min="4632" max="4632" width="2.7109375" customWidth="1"/>
    <col min="4633" max="4633" width="4.140625" customWidth="1"/>
    <col min="4635" max="4635" width="5" bestFit="1" customWidth="1"/>
    <col min="4636" max="4636" width="12.42578125" bestFit="1" customWidth="1"/>
    <col min="4637" max="4637" width="9" bestFit="1" customWidth="1"/>
    <col min="4638" max="4638" width="3.42578125" customWidth="1"/>
    <col min="4639" max="4639" width="4.140625" customWidth="1"/>
    <col min="4641" max="4641" width="5" bestFit="1" customWidth="1"/>
    <col min="4642" max="4642" width="11.5703125" bestFit="1" customWidth="1"/>
    <col min="4643" max="4643" width="10.85546875" bestFit="1" customWidth="1"/>
    <col min="4865" max="4865" width="4.140625" customWidth="1"/>
    <col min="4867" max="4867" width="5" bestFit="1" customWidth="1"/>
    <col min="4868" max="4868" width="12.42578125" bestFit="1" customWidth="1"/>
    <col min="4870" max="4870" width="6.28515625" customWidth="1"/>
    <col min="4871" max="4871" width="4.140625" customWidth="1"/>
    <col min="4873" max="4873" width="5" bestFit="1" customWidth="1"/>
    <col min="4874" max="4874" width="11.5703125" bestFit="1" customWidth="1"/>
    <col min="4875" max="4875" width="8.7109375" bestFit="1" customWidth="1"/>
    <col min="4876" max="4876" width="5.28515625" customWidth="1"/>
    <col min="4877" max="4877" width="4.140625" customWidth="1"/>
    <col min="4879" max="4879" width="5" bestFit="1" customWidth="1"/>
    <col min="4880" max="4880" width="11.7109375" bestFit="1" customWidth="1"/>
    <col min="4881" max="4881" width="9.28515625" bestFit="1" customWidth="1"/>
    <col min="4882" max="4882" width="5" customWidth="1"/>
    <col min="4883" max="4883" width="4.140625" customWidth="1"/>
    <col min="4885" max="4885" width="5" bestFit="1" customWidth="1"/>
    <col min="4886" max="4886" width="11.7109375" bestFit="1" customWidth="1"/>
    <col min="4887" max="4887" width="9" bestFit="1" customWidth="1"/>
    <col min="4888" max="4888" width="2.7109375" customWidth="1"/>
    <col min="4889" max="4889" width="4.140625" customWidth="1"/>
    <col min="4891" max="4891" width="5" bestFit="1" customWidth="1"/>
    <col min="4892" max="4892" width="12.42578125" bestFit="1" customWidth="1"/>
    <col min="4893" max="4893" width="9" bestFit="1" customWidth="1"/>
    <col min="4894" max="4894" width="3.42578125" customWidth="1"/>
    <col min="4895" max="4895" width="4.140625" customWidth="1"/>
    <col min="4897" max="4897" width="5" bestFit="1" customWidth="1"/>
    <col min="4898" max="4898" width="11.5703125" bestFit="1" customWidth="1"/>
    <col min="4899" max="4899" width="10.85546875" bestFit="1" customWidth="1"/>
    <col min="5121" max="5121" width="4.140625" customWidth="1"/>
    <col min="5123" max="5123" width="5" bestFit="1" customWidth="1"/>
    <col min="5124" max="5124" width="12.42578125" bestFit="1" customWidth="1"/>
    <col min="5126" max="5126" width="6.28515625" customWidth="1"/>
    <col min="5127" max="5127" width="4.140625" customWidth="1"/>
    <col min="5129" max="5129" width="5" bestFit="1" customWidth="1"/>
    <col min="5130" max="5130" width="11.5703125" bestFit="1" customWidth="1"/>
    <col min="5131" max="5131" width="8.7109375" bestFit="1" customWidth="1"/>
    <col min="5132" max="5132" width="5.28515625" customWidth="1"/>
    <col min="5133" max="5133" width="4.140625" customWidth="1"/>
    <col min="5135" max="5135" width="5" bestFit="1" customWidth="1"/>
    <col min="5136" max="5136" width="11.7109375" bestFit="1" customWidth="1"/>
    <col min="5137" max="5137" width="9.28515625" bestFit="1" customWidth="1"/>
    <col min="5138" max="5138" width="5" customWidth="1"/>
    <col min="5139" max="5139" width="4.140625" customWidth="1"/>
    <col min="5141" max="5141" width="5" bestFit="1" customWidth="1"/>
    <col min="5142" max="5142" width="11.7109375" bestFit="1" customWidth="1"/>
    <col min="5143" max="5143" width="9" bestFit="1" customWidth="1"/>
    <col min="5144" max="5144" width="2.7109375" customWidth="1"/>
    <col min="5145" max="5145" width="4.140625" customWidth="1"/>
    <col min="5147" max="5147" width="5" bestFit="1" customWidth="1"/>
    <col min="5148" max="5148" width="12.42578125" bestFit="1" customWidth="1"/>
    <col min="5149" max="5149" width="9" bestFit="1" customWidth="1"/>
    <col min="5150" max="5150" width="3.42578125" customWidth="1"/>
    <col min="5151" max="5151" width="4.140625" customWidth="1"/>
    <col min="5153" max="5153" width="5" bestFit="1" customWidth="1"/>
    <col min="5154" max="5154" width="11.5703125" bestFit="1" customWidth="1"/>
    <col min="5155" max="5155" width="10.85546875" bestFit="1" customWidth="1"/>
    <col min="5377" max="5377" width="4.140625" customWidth="1"/>
    <col min="5379" max="5379" width="5" bestFit="1" customWidth="1"/>
    <col min="5380" max="5380" width="12.42578125" bestFit="1" customWidth="1"/>
    <col min="5382" max="5382" width="6.28515625" customWidth="1"/>
    <col min="5383" max="5383" width="4.140625" customWidth="1"/>
    <col min="5385" max="5385" width="5" bestFit="1" customWidth="1"/>
    <col min="5386" max="5386" width="11.5703125" bestFit="1" customWidth="1"/>
    <col min="5387" max="5387" width="8.7109375" bestFit="1" customWidth="1"/>
    <col min="5388" max="5388" width="5.28515625" customWidth="1"/>
    <col min="5389" max="5389" width="4.140625" customWidth="1"/>
    <col min="5391" max="5391" width="5" bestFit="1" customWidth="1"/>
    <col min="5392" max="5392" width="11.7109375" bestFit="1" customWidth="1"/>
    <col min="5393" max="5393" width="9.28515625" bestFit="1" customWidth="1"/>
    <col min="5394" max="5394" width="5" customWidth="1"/>
    <col min="5395" max="5395" width="4.140625" customWidth="1"/>
    <col min="5397" max="5397" width="5" bestFit="1" customWidth="1"/>
    <col min="5398" max="5398" width="11.7109375" bestFit="1" customWidth="1"/>
    <col min="5399" max="5399" width="9" bestFit="1" customWidth="1"/>
    <col min="5400" max="5400" width="2.7109375" customWidth="1"/>
    <col min="5401" max="5401" width="4.140625" customWidth="1"/>
    <col min="5403" max="5403" width="5" bestFit="1" customWidth="1"/>
    <col min="5404" max="5404" width="12.42578125" bestFit="1" customWidth="1"/>
    <col min="5405" max="5405" width="9" bestFit="1" customWidth="1"/>
    <col min="5406" max="5406" width="3.42578125" customWidth="1"/>
    <col min="5407" max="5407" width="4.140625" customWidth="1"/>
    <col min="5409" max="5409" width="5" bestFit="1" customWidth="1"/>
    <col min="5410" max="5410" width="11.5703125" bestFit="1" customWidth="1"/>
    <col min="5411" max="5411" width="10.85546875" bestFit="1" customWidth="1"/>
    <col min="5633" max="5633" width="4.140625" customWidth="1"/>
    <col min="5635" max="5635" width="5" bestFit="1" customWidth="1"/>
    <col min="5636" max="5636" width="12.42578125" bestFit="1" customWidth="1"/>
    <col min="5638" max="5638" width="6.28515625" customWidth="1"/>
    <col min="5639" max="5639" width="4.140625" customWidth="1"/>
    <col min="5641" max="5641" width="5" bestFit="1" customWidth="1"/>
    <col min="5642" max="5642" width="11.5703125" bestFit="1" customWidth="1"/>
    <col min="5643" max="5643" width="8.7109375" bestFit="1" customWidth="1"/>
    <col min="5644" max="5644" width="5.28515625" customWidth="1"/>
    <col min="5645" max="5645" width="4.140625" customWidth="1"/>
    <col min="5647" max="5647" width="5" bestFit="1" customWidth="1"/>
    <col min="5648" max="5648" width="11.7109375" bestFit="1" customWidth="1"/>
    <col min="5649" max="5649" width="9.28515625" bestFit="1" customWidth="1"/>
    <col min="5650" max="5650" width="5" customWidth="1"/>
    <col min="5651" max="5651" width="4.140625" customWidth="1"/>
    <col min="5653" max="5653" width="5" bestFit="1" customWidth="1"/>
    <col min="5654" max="5654" width="11.7109375" bestFit="1" customWidth="1"/>
    <col min="5655" max="5655" width="9" bestFit="1" customWidth="1"/>
    <col min="5656" max="5656" width="2.7109375" customWidth="1"/>
    <col min="5657" max="5657" width="4.140625" customWidth="1"/>
    <col min="5659" max="5659" width="5" bestFit="1" customWidth="1"/>
    <col min="5660" max="5660" width="12.42578125" bestFit="1" customWidth="1"/>
    <col min="5661" max="5661" width="9" bestFit="1" customWidth="1"/>
    <col min="5662" max="5662" width="3.42578125" customWidth="1"/>
    <col min="5663" max="5663" width="4.140625" customWidth="1"/>
    <col min="5665" max="5665" width="5" bestFit="1" customWidth="1"/>
    <col min="5666" max="5666" width="11.5703125" bestFit="1" customWidth="1"/>
    <col min="5667" max="5667" width="10.85546875" bestFit="1" customWidth="1"/>
    <col min="5889" max="5889" width="4.140625" customWidth="1"/>
    <col min="5891" max="5891" width="5" bestFit="1" customWidth="1"/>
    <col min="5892" max="5892" width="12.42578125" bestFit="1" customWidth="1"/>
    <col min="5894" max="5894" width="6.28515625" customWidth="1"/>
    <col min="5895" max="5895" width="4.140625" customWidth="1"/>
    <col min="5897" max="5897" width="5" bestFit="1" customWidth="1"/>
    <col min="5898" max="5898" width="11.5703125" bestFit="1" customWidth="1"/>
    <col min="5899" max="5899" width="8.7109375" bestFit="1" customWidth="1"/>
    <col min="5900" max="5900" width="5.28515625" customWidth="1"/>
    <col min="5901" max="5901" width="4.140625" customWidth="1"/>
    <col min="5903" max="5903" width="5" bestFit="1" customWidth="1"/>
    <col min="5904" max="5904" width="11.7109375" bestFit="1" customWidth="1"/>
    <col min="5905" max="5905" width="9.28515625" bestFit="1" customWidth="1"/>
    <col min="5906" max="5906" width="5" customWidth="1"/>
    <col min="5907" max="5907" width="4.140625" customWidth="1"/>
    <col min="5909" max="5909" width="5" bestFit="1" customWidth="1"/>
    <col min="5910" max="5910" width="11.7109375" bestFit="1" customWidth="1"/>
    <col min="5911" max="5911" width="9" bestFit="1" customWidth="1"/>
    <col min="5912" max="5912" width="2.7109375" customWidth="1"/>
    <col min="5913" max="5913" width="4.140625" customWidth="1"/>
    <col min="5915" max="5915" width="5" bestFit="1" customWidth="1"/>
    <col min="5916" max="5916" width="12.42578125" bestFit="1" customWidth="1"/>
    <col min="5917" max="5917" width="9" bestFit="1" customWidth="1"/>
    <col min="5918" max="5918" width="3.42578125" customWidth="1"/>
    <col min="5919" max="5919" width="4.140625" customWidth="1"/>
    <col min="5921" max="5921" width="5" bestFit="1" customWidth="1"/>
    <col min="5922" max="5922" width="11.5703125" bestFit="1" customWidth="1"/>
    <col min="5923" max="5923" width="10.85546875" bestFit="1" customWidth="1"/>
    <col min="6145" max="6145" width="4.140625" customWidth="1"/>
    <col min="6147" max="6147" width="5" bestFit="1" customWidth="1"/>
    <col min="6148" max="6148" width="12.42578125" bestFit="1" customWidth="1"/>
    <col min="6150" max="6150" width="6.28515625" customWidth="1"/>
    <col min="6151" max="6151" width="4.140625" customWidth="1"/>
    <col min="6153" max="6153" width="5" bestFit="1" customWidth="1"/>
    <col min="6154" max="6154" width="11.5703125" bestFit="1" customWidth="1"/>
    <col min="6155" max="6155" width="8.7109375" bestFit="1" customWidth="1"/>
    <col min="6156" max="6156" width="5.28515625" customWidth="1"/>
    <col min="6157" max="6157" width="4.140625" customWidth="1"/>
    <col min="6159" max="6159" width="5" bestFit="1" customWidth="1"/>
    <col min="6160" max="6160" width="11.7109375" bestFit="1" customWidth="1"/>
    <col min="6161" max="6161" width="9.28515625" bestFit="1" customWidth="1"/>
    <col min="6162" max="6162" width="5" customWidth="1"/>
    <col min="6163" max="6163" width="4.140625" customWidth="1"/>
    <col min="6165" max="6165" width="5" bestFit="1" customWidth="1"/>
    <col min="6166" max="6166" width="11.7109375" bestFit="1" customWidth="1"/>
    <col min="6167" max="6167" width="9" bestFit="1" customWidth="1"/>
    <col min="6168" max="6168" width="2.7109375" customWidth="1"/>
    <col min="6169" max="6169" width="4.140625" customWidth="1"/>
    <col min="6171" max="6171" width="5" bestFit="1" customWidth="1"/>
    <col min="6172" max="6172" width="12.42578125" bestFit="1" customWidth="1"/>
    <col min="6173" max="6173" width="9" bestFit="1" customWidth="1"/>
    <col min="6174" max="6174" width="3.42578125" customWidth="1"/>
    <col min="6175" max="6175" width="4.140625" customWidth="1"/>
    <col min="6177" max="6177" width="5" bestFit="1" customWidth="1"/>
    <col min="6178" max="6178" width="11.5703125" bestFit="1" customWidth="1"/>
    <col min="6179" max="6179" width="10.85546875" bestFit="1" customWidth="1"/>
    <col min="6401" max="6401" width="4.140625" customWidth="1"/>
    <col min="6403" max="6403" width="5" bestFit="1" customWidth="1"/>
    <col min="6404" max="6404" width="12.42578125" bestFit="1" customWidth="1"/>
    <col min="6406" max="6406" width="6.28515625" customWidth="1"/>
    <col min="6407" max="6407" width="4.140625" customWidth="1"/>
    <col min="6409" max="6409" width="5" bestFit="1" customWidth="1"/>
    <col min="6410" max="6410" width="11.5703125" bestFit="1" customWidth="1"/>
    <col min="6411" max="6411" width="8.7109375" bestFit="1" customWidth="1"/>
    <col min="6412" max="6412" width="5.28515625" customWidth="1"/>
    <col min="6413" max="6413" width="4.140625" customWidth="1"/>
    <col min="6415" max="6415" width="5" bestFit="1" customWidth="1"/>
    <col min="6416" max="6416" width="11.7109375" bestFit="1" customWidth="1"/>
    <col min="6417" max="6417" width="9.28515625" bestFit="1" customWidth="1"/>
    <col min="6418" max="6418" width="5" customWidth="1"/>
    <col min="6419" max="6419" width="4.140625" customWidth="1"/>
    <col min="6421" max="6421" width="5" bestFit="1" customWidth="1"/>
    <col min="6422" max="6422" width="11.7109375" bestFit="1" customWidth="1"/>
    <col min="6423" max="6423" width="9" bestFit="1" customWidth="1"/>
    <col min="6424" max="6424" width="2.7109375" customWidth="1"/>
    <col min="6425" max="6425" width="4.140625" customWidth="1"/>
    <col min="6427" max="6427" width="5" bestFit="1" customWidth="1"/>
    <col min="6428" max="6428" width="12.42578125" bestFit="1" customWidth="1"/>
    <col min="6429" max="6429" width="9" bestFit="1" customWidth="1"/>
    <col min="6430" max="6430" width="3.42578125" customWidth="1"/>
    <col min="6431" max="6431" width="4.140625" customWidth="1"/>
    <col min="6433" max="6433" width="5" bestFit="1" customWidth="1"/>
    <col min="6434" max="6434" width="11.5703125" bestFit="1" customWidth="1"/>
    <col min="6435" max="6435" width="10.85546875" bestFit="1" customWidth="1"/>
    <col min="6657" max="6657" width="4.140625" customWidth="1"/>
    <col min="6659" max="6659" width="5" bestFit="1" customWidth="1"/>
    <col min="6660" max="6660" width="12.42578125" bestFit="1" customWidth="1"/>
    <col min="6662" max="6662" width="6.28515625" customWidth="1"/>
    <col min="6663" max="6663" width="4.140625" customWidth="1"/>
    <col min="6665" max="6665" width="5" bestFit="1" customWidth="1"/>
    <col min="6666" max="6666" width="11.5703125" bestFit="1" customWidth="1"/>
    <col min="6667" max="6667" width="8.7109375" bestFit="1" customWidth="1"/>
    <col min="6668" max="6668" width="5.28515625" customWidth="1"/>
    <col min="6669" max="6669" width="4.140625" customWidth="1"/>
    <col min="6671" max="6671" width="5" bestFit="1" customWidth="1"/>
    <col min="6672" max="6672" width="11.7109375" bestFit="1" customWidth="1"/>
    <col min="6673" max="6673" width="9.28515625" bestFit="1" customWidth="1"/>
    <col min="6674" max="6674" width="5" customWidth="1"/>
    <col min="6675" max="6675" width="4.140625" customWidth="1"/>
    <col min="6677" max="6677" width="5" bestFit="1" customWidth="1"/>
    <col min="6678" max="6678" width="11.7109375" bestFit="1" customWidth="1"/>
    <col min="6679" max="6679" width="9" bestFit="1" customWidth="1"/>
    <col min="6680" max="6680" width="2.7109375" customWidth="1"/>
    <col min="6681" max="6681" width="4.140625" customWidth="1"/>
    <col min="6683" max="6683" width="5" bestFit="1" customWidth="1"/>
    <col min="6684" max="6684" width="12.42578125" bestFit="1" customWidth="1"/>
    <col min="6685" max="6685" width="9" bestFit="1" customWidth="1"/>
    <col min="6686" max="6686" width="3.42578125" customWidth="1"/>
    <col min="6687" max="6687" width="4.140625" customWidth="1"/>
    <col min="6689" max="6689" width="5" bestFit="1" customWidth="1"/>
    <col min="6690" max="6690" width="11.5703125" bestFit="1" customWidth="1"/>
    <col min="6691" max="6691" width="10.85546875" bestFit="1" customWidth="1"/>
    <col min="6913" max="6913" width="4.140625" customWidth="1"/>
    <col min="6915" max="6915" width="5" bestFit="1" customWidth="1"/>
    <col min="6916" max="6916" width="12.42578125" bestFit="1" customWidth="1"/>
    <col min="6918" max="6918" width="6.28515625" customWidth="1"/>
    <col min="6919" max="6919" width="4.140625" customWidth="1"/>
    <col min="6921" max="6921" width="5" bestFit="1" customWidth="1"/>
    <col min="6922" max="6922" width="11.5703125" bestFit="1" customWidth="1"/>
    <col min="6923" max="6923" width="8.7109375" bestFit="1" customWidth="1"/>
    <col min="6924" max="6924" width="5.28515625" customWidth="1"/>
    <col min="6925" max="6925" width="4.140625" customWidth="1"/>
    <col min="6927" max="6927" width="5" bestFit="1" customWidth="1"/>
    <col min="6928" max="6928" width="11.7109375" bestFit="1" customWidth="1"/>
    <col min="6929" max="6929" width="9.28515625" bestFit="1" customWidth="1"/>
    <col min="6930" max="6930" width="5" customWidth="1"/>
    <col min="6931" max="6931" width="4.140625" customWidth="1"/>
    <col min="6933" max="6933" width="5" bestFit="1" customWidth="1"/>
    <col min="6934" max="6934" width="11.7109375" bestFit="1" customWidth="1"/>
    <col min="6935" max="6935" width="9" bestFit="1" customWidth="1"/>
    <col min="6936" max="6936" width="2.7109375" customWidth="1"/>
    <col min="6937" max="6937" width="4.140625" customWidth="1"/>
    <col min="6939" max="6939" width="5" bestFit="1" customWidth="1"/>
    <col min="6940" max="6940" width="12.42578125" bestFit="1" customWidth="1"/>
    <col min="6941" max="6941" width="9" bestFit="1" customWidth="1"/>
    <col min="6942" max="6942" width="3.42578125" customWidth="1"/>
    <col min="6943" max="6943" width="4.140625" customWidth="1"/>
    <col min="6945" max="6945" width="5" bestFit="1" customWidth="1"/>
    <col min="6946" max="6946" width="11.5703125" bestFit="1" customWidth="1"/>
    <col min="6947" max="6947" width="10.85546875" bestFit="1" customWidth="1"/>
    <col min="7169" max="7169" width="4.140625" customWidth="1"/>
    <col min="7171" max="7171" width="5" bestFit="1" customWidth="1"/>
    <col min="7172" max="7172" width="12.42578125" bestFit="1" customWidth="1"/>
    <col min="7174" max="7174" width="6.28515625" customWidth="1"/>
    <col min="7175" max="7175" width="4.140625" customWidth="1"/>
    <col min="7177" max="7177" width="5" bestFit="1" customWidth="1"/>
    <col min="7178" max="7178" width="11.5703125" bestFit="1" customWidth="1"/>
    <col min="7179" max="7179" width="8.7109375" bestFit="1" customWidth="1"/>
    <col min="7180" max="7180" width="5.28515625" customWidth="1"/>
    <col min="7181" max="7181" width="4.140625" customWidth="1"/>
    <col min="7183" max="7183" width="5" bestFit="1" customWidth="1"/>
    <col min="7184" max="7184" width="11.7109375" bestFit="1" customWidth="1"/>
    <col min="7185" max="7185" width="9.28515625" bestFit="1" customWidth="1"/>
    <col min="7186" max="7186" width="5" customWidth="1"/>
    <col min="7187" max="7187" width="4.140625" customWidth="1"/>
    <col min="7189" max="7189" width="5" bestFit="1" customWidth="1"/>
    <col min="7190" max="7190" width="11.7109375" bestFit="1" customWidth="1"/>
    <col min="7191" max="7191" width="9" bestFit="1" customWidth="1"/>
    <col min="7192" max="7192" width="2.7109375" customWidth="1"/>
    <col min="7193" max="7193" width="4.140625" customWidth="1"/>
    <col min="7195" max="7195" width="5" bestFit="1" customWidth="1"/>
    <col min="7196" max="7196" width="12.42578125" bestFit="1" customWidth="1"/>
    <col min="7197" max="7197" width="9" bestFit="1" customWidth="1"/>
    <col min="7198" max="7198" width="3.42578125" customWidth="1"/>
    <col min="7199" max="7199" width="4.140625" customWidth="1"/>
    <col min="7201" max="7201" width="5" bestFit="1" customWidth="1"/>
    <col min="7202" max="7202" width="11.5703125" bestFit="1" customWidth="1"/>
    <col min="7203" max="7203" width="10.85546875" bestFit="1" customWidth="1"/>
    <col min="7425" max="7425" width="4.140625" customWidth="1"/>
    <col min="7427" max="7427" width="5" bestFit="1" customWidth="1"/>
    <col min="7428" max="7428" width="12.42578125" bestFit="1" customWidth="1"/>
    <col min="7430" max="7430" width="6.28515625" customWidth="1"/>
    <col min="7431" max="7431" width="4.140625" customWidth="1"/>
    <col min="7433" max="7433" width="5" bestFit="1" customWidth="1"/>
    <col min="7434" max="7434" width="11.5703125" bestFit="1" customWidth="1"/>
    <col min="7435" max="7435" width="8.7109375" bestFit="1" customWidth="1"/>
    <col min="7436" max="7436" width="5.28515625" customWidth="1"/>
    <col min="7437" max="7437" width="4.140625" customWidth="1"/>
    <col min="7439" max="7439" width="5" bestFit="1" customWidth="1"/>
    <col min="7440" max="7440" width="11.7109375" bestFit="1" customWidth="1"/>
    <col min="7441" max="7441" width="9.28515625" bestFit="1" customWidth="1"/>
    <col min="7442" max="7442" width="5" customWidth="1"/>
    <col min="7443" max="7443" width="4.140625" customWidth="1"/>
    <col min="7445" max="7445" width="5" bestFit="1" customWidth="1"/>
    <col min="7446" max="7446" width="11.7109375" bestFit="1" customWidth="1"/>
    <col min="7447" max="7447" width="9" bestFit="1" customWidth="1"/>
    <col min="7448" max="7448" width="2.7109375" customWidth="1"/>
    <col min="7449" max="7449" width="4.140625" customWidth="1"/>
    <col min="7451" max="7451" width="5" bestFit="1" customWidth="1"/>
    <col min="7452" max="7452" width="12.42578125" bestFit="1" customWidth="1"/>
    <col min="7453" max="7453" width="9" bestFit="1" customWidth="1"/>
    <col min="7454" max="7454" width="3.42578125" customWidth="1"/>
    <col min="7455" max="7455" width="4.140625" customWidth="1"/>
    <col min="7457" max="7457" width="5" bestFit="1" customWidth="1"/>
    <col min="7458" max="7458" width="11.5703125" bestFit="1" customWidth="1"/>
    <col min="7459" max="7459" width="10.85546875" bestFit="1" customWidth="1"/>
    <col min="7681" max="7681" width="4.140625" customWidth="1"/>
    <col min="7683" max="7683" width="5" bestFit="1" customWidth="1"/>
    <col min="7684" max="7684" width="12.42578125" bestFit="1" customWidth="1"/>
    <col min="7686" max="7686" width="6.28515625" customWidth="1"/>
    <col min="7687" max="7687" width="4.140625" customWidth="1"/>
    <col min="7689" max="7689" width="5" bestFit="1" customWidth="1"/>
    <col min="7690" max="7690" width="11.5703125" bestFit="1" customWidth="1"/>
    <col min="7691" max="7691" width="8.7109375" bestFit="1" customWidth="1"/>
    <col min="7692" max="7692" width="5.28515625" customWidth="1"/>
    <col min="7693" max="7693" width="4.140625" customWidth="1"/>
    <col min="7695" max="7695" width="5" bestFit="1" customWidth="1"/>
    <col min="7696" max="7696" width="11.7109375" bestFit="1" customWidth="1"/>
    <col min="7697" max="7697" width="9.28515625" bestFit="1" customWidth="1"/>
    <col min="7698" max="7698" width="5" customWidth="1"/>
    <col min="7699" max="7699" width="4.140625" customWidth="1"/>
    <col min="7701" max="7701" width="5" bestFit="1" customWidth="1"/>
    <col min="7702" max="7702" width="11.7109375" bestFit="1" customWidth="1"/>
    <col min="7703" max="7703" width="9" bestFit="1" customWidth="1"/>
    <col min="7704" max="7704" width="2.7109375" customWidth="1"/>
    <col min="7705" max="7705" width="4.140625" customWidth="1"/>
    <col min="7707" max="7707" width="5" bestFit="1" customWidth="1"/>
    <col min="7708" max="7708" width="12.42578125" bestFit="1" customWidth="1"/>
    <col min="7709" max="7709" width="9" bestFit="1" customWidth="1"/>
    <col min="7710" max="7710" width="3.42578125" customWidth="1"/>
    <col min="7711" max="7711" width="4.140625" customWidth="1"/>
    <col min="7713" max="7713" width="5" bestFit="1" customWidth="1"/>
    <col min="7714" max="7714" width="11.5703125" bestFit="1" customWidth="1"/>
    <col min="7715" max="7715" width="10.85546875" bestFit="1" customWidth="1"/>
    <col min="7937" max="7937" width="4.140625" customWidth="1"/>
    <col min="7939" max="7939" width="5" bestFit="1" customWidth="1"/>
    <col min="7940" max="7940" width="12.42578125" bestFit="1" customWidth="1"/>
    <col min="7942" max="7942" width="6.28515625" customWidth="1"/>
    <col min="7943" max="7943" width="4.140625" customWidth="1"/>
    <col min="7945" max="7945" width="5" bestFit="1" customWidth="1"/>
    <col min="7946" max="7946" width="11.5703125" bestFit="1" customWidth="1"/>
    <col min="7947" max="7947" width="8.7109375" bestFit="1" customWidth="1"/>
    <col min="7948" max="7948" width="5.28515625" customWidth="1"/>
    <col min="7949" max="7949" width="4.140625" customWidth="1"/>
    <col min="7951" max="7951" width="5" bestFit="1" customWidth="1"/>
    <col min="7952" max="7952" width="11.7109375" bestFit="1" customWidth="1"/>
    <col min="7953" max="7953" width="9.28515625" bestFit="1" customWidth="1"/>
    <col min="7954" max="7954" width="5" customWidth="1"/>
    <col min="7955" max="7955" width="4.140625" customWidth="1"/>
    <col min="7957" max="7957" width="5" bestFit="1" customWidth="1"/>
    <col min="7958" max="7958" width="11.7109375" bestFit="1" customWidth="1"/>
    <col min="7959" max="7959" width="9" bestFit="1" customWidth="1"/>
    <col min="7960" max="7960" width="2.7109375" customWidth="1"/>
    <col min="7961" max="7961" width="4.140625" customWidth="1"/>
    <col min="7963" max="7963" width="5" bestFit="1" customWidth="1"/>
    <col min="7964" max="7964" width="12.42578125" bestFit="1" customWidth="1"/>
    <col min="7965" max="7965" width="9" bestFit="1" customWidth="1"/>
    <col min="7966" max="7966" width="3.42578125" customWidth="1"/>
    <col min="7967" max="7967" width="4.140625" customWidth="1"/>
    <col min="7969" max="7969" width="5" bestFit="1" customWidth="1"/>
    <col min="7970" max="7970" width="11.5703125" bestFit="1" customWidth="1"/>
    <col min="7971" max="7971" width="10.85546875" bestFit="1" customWidth="1"/>
    <col min="8193" max="8193" width="4.140625" customWidth="1"/>
    <col min="8195" max="8195" width="5" bestFit="1" customWidth="1"/>
    <col min="8196" max="8196" width="12.42578125" bestFit="1" customWidth="1"/>
    <col min="8198" max="8198" width="6.28515625" customWidth="1"/>
    <col min="8199" max="8199" width="4.140625" customWidth="1"/>
    <col min="8201" max="8201" width="5" bestFit="1" customWidth="1"/>
    <col min="8202" max="8202" width="11.5703125" bestFit="1" customWidth="1"/>
    <col min="8203" max="8203" width="8.7109375" bestFit="1" customWidth="1"/>
    <col min="8204" max="8204" width="5.28515625" customWidth="1"/>
    <col min="8205" max="8205" width="4.140625" customWidth="1"/>
    <col min="8207" max="8207" width="5" bestFit="1" customWidth="1"/>
    <col min="8208" max="8208" width="11.7109375" bestFit="1" customWidth="1"/>
    <col min="8209" max="8209" width="9.28515625" bestFit="1" customWidth="1"/>
    <col min="8210" max="8210" width="5" customWidth="1"/>
    <col min="8211" max="8211" width="4.140625" customWidth="1"/>
    <col min="8213" max="8213" width="5" bestFit="1" customWidth="1"/>
    <col min="8214" max="8214" width="11.7109375" bestFit="1" customWidth="1"/>
    <col min="8215" max="8215" width="9" bestFit="1" customWidth="1"/>
    <col min="8216" max="8216" width="2.7109375" customWidth="1"/>
    <col min="8217" max="8217" width="4.140625" customWidth="1"/>
    <col min="8219" max="8219" width="5" bestFit="1" customWidth="1"/>
    <col min="8220" max="8220" width="12.42578125" bestFit="1" customWidth="1"/>
    <col min="8221" max="8221" width="9" bestFit="1" customWidth="1"/>
    <col min="8222" max="8222" width="3.42578125" customWidth="1"/>
    <col min="8223" max="8223" width="4.140625" customWidth="1"/>
    <col min="8225" max="8225" width="5" bestFit="1" customWidth="1"/>
    <col min="8226" max="8226" width="11.5703125" bestFit="1" customWidth="1"/>
    <col min="8227" max="8227" width="10.85546875" bestFit="1" customWidth="1"/>
    <col min="8449" max="8449" width="4.140625" customWidth="1"/>
    <col min="8451" max="8451" width="5" bestFit="1" customWidth="1"/>
    <col min="8452" max="8452" width="12.42578125" bestFit="1" customWidth="1"/>
    <col min="8454" max="8454" width="6.28515625" customWidth="1"/>
    <col min="8455" max="8455" width="4.140625" customWidth="1"/>
    <col min="8457" max="8457" width="5" bestFit="1" customWidth="1"/>
    <col min="8458" max="8458" width="11.5703125" bestFit="1" customWidth="1"/>
    <col min="8459" max="8459" width="8.7109375" bestFit="1" customWidth="1"/>
    <col min="8460" max="8460" width="5.28515625" customWidth="1"/>
    <col min="8461" max="8461" width="4.140625" customWidth="1"/>
    <col min="8463" max="8463" width="5" bestFit="1" customWidth="1"/>
    <col min="8464" max="8464" width="11.7109375" bestFit="1" customWidth="1"/>
    <col min="8465" max="8465" width="9.28515625" bestFit="1" customWidth="1"/>
    <col min="8466" max="8466" width="5" customWidth="1"/>
    <col min="8467" max="8467" width="4.140625" customWidth="1"/>
    <col min="8469" max="8469" width="5" bestFit="1" customWidth="1"/>
    <col min="8470" max="8470" width="11.7109375" bestFit="1" customWidth="1"/>
    <col min="8471" max="8471" width="9" bestFit="1" customWidth="1"/>
    <col min="8472" max="8472" width="2.7109375" customWidth="1"/>
    <col min="8473" max="8473" width="4.140625" customWidth="1"/>
    <col min="8475" max="8475" width="5" bestFit="1" customWidth="1"/>
    <col min="8476" max="8476" width="12.42578125" bestFit="1" customWidth="1"/>
    <col min="8477" max="8477" width="9" bestFit="1" customWidth="1"/>
    <col min="8478" max="8478" width="3.42578125" customWidth="1"/>
    <col min="8479" max="8479" width="4.140625" customWidth="1"/>
    <col min="8481" max="8481" width="5" bestFit="1" customWidth="1"/>
    <col min="8482" max="8482" width="11.5703125" bestFit="1" customWidth="1"/>
    <col min="8483" max="8483" width="10.85546875" bestFit="1" customWidth="1"/>
    <col min="8705" max="8705" width="4.140625" customWidth="1"/>
    <col min="8707" max="8707" width="5" bestFit="1" customWidth="1"/>
    <col min="8708" max="8708" width="12.42578125" bestFit="1" customWidth="1"/>
    <col min="8710" max="8710" width="6.28515625" customWidth="1"/>
    <col min="8711" max="8711" width="4.140625" customWidth="1"/>
    <col min="8713" max="8713" width="5" bestFit="1" customWidth="1"/>
    <col min="8714" max="8714" width="11.5703125" bestFit="1" customWidth="1"/>
    <col min="8715" max="8715" width="8.7109375" bestFit="1" customWidth="1"/>
    <col min="8716" max="8716" width="5.28515625" customWidth="1"/>
    <col min="8717" max="8717" width="4.140625" customWidth="1"/>
    <col min="8719" max="8719" width="5" bestFit="1" customWidth="1"/>
    <col min="8720" max="8720" width="11.7109375" bestFit="1" customWidth="1"/>
    <col min="8721" max="8721" width="9.28515625" bestFit="1" customWidth="1"/>
    <col min="8722" max="8722" width="5" customWidth="1"/>
    <col min="8723" max="8723" width="4.140625" customWidth="1"/>
    <col min="8725" max="8725" width="5" bestFit="1" customWidth="1"/>
    <col min="8726" max="8726" width="11.7109375" bestFit="1" customWidth="1"/>
    <col min="8727" max="8727" width="9" bestFit="1" customWidth="1"/>
    <col min="8728" max="8728" width="2.7109375" customWidth="1"/>
    <col min="8729" max="8729" width="4.140625" customWidth="1"/>
    <col min="8731" max="8731" width="5" bestFit="1" customWidth="1"/>
    <col min="8732" max="8732" width="12.42578125" bestFit="1" customWidth="1"/>
    <col min="8733" max="8733" width="9" bestFit="1" customWidth="1"/>
    <col min="8734" max="8734" width="3.42578125" customWidth="1"/>
    <col min="8735" max="8735" width="4.140625" customWidth="1"/>
    <col min="8737" max="8737" width="5" bestFit="1" customWidth="1"/>
    <col min="8738" max="8738" width="11.5703125" bestFit="1" customWidth="1"/>
    <col min="8739" max="8739" width="10.85546875" bestFit="1" customWidth="1"/>
    <col min="8961" max="8961" width="4.140625" customWidth="1"/>
    <col min="8963" max="8963" width="5" bestFit="1" customWidth="1"/>
    <col min="8964" max="8964" width="12.42578125" bestFit="1" customWidth="1"/>
    <col min="8966" max="8966" width="6.28515625" customWidth="1"/>
    <col min="8967" max="8967" width="4.140625" customWidth="1"/>
    <col min="8969" max="8969" width="5" bestFit="1" customWidth="1"/>
    <col min="8970" max="8970" width="11.5703125" bestFit="1" customWidth="1"/>
    <col min="8971" max="8971" width="8.7109375" bestFit="1" customWidth="1"/>
    <col min="8972" max="8972" width="5.28515625" customWidth="1"/>
    <col min="8973" max="8973" width="4.140625" customWidth="1"/>
    <col min="8975" max="8975" width="5" bestFit="1" customWidth="1"/>
    <col min="8976" max="8976" width="11.7109375" bestFit="1" customWidth="1"/>
    <col min="8977" max="8977" width="9.28515625" bestFit="1" customWidth="1"/>
    <col min="8978" max="8978" width="5" customWidth="1"/>
    <col min="8979" max="8979" width="4.140625" customWidth="1"/>
    <col min="8981" max="8981" width="5" bestFit="1" customWidth="1"/>
    <col min="8982" max="8982" width="11.7109375" bestFit="1" customWidth="1"/>
    <col min="8983" max="8983" width="9" bestFit="1" customWidth="1"/>
    <col min="8984" max="8984" width="2.7109375" customWidth="1"/>
    <col min="8985" max="8985" width="4.140625" customWidth="1"/>
    <col min="8987" max="8987" width="5" bestFit="1" customWidth="1"/>
    <col min="8988" max="8988" width="12.42578125" bestFit="1" customWidth="1"/>
    <col min="8989" max="8989" width="9" bestFit="1" customWidth="1"/>
    <col min="8990" max="8990" width="3.42578125" customWidth="1"/>
    <col min="8991" max="8991" width="4.140625" customWidth="1"/>
    <col min="8993" max="8993" width="5" bestFit="1" customWidth="1"/>
    <col min="8994" max="8994" width="11.5703125" bestFit="1" customWidth="1"/>
    <col min="8995" max="8995" width="10.85546875" bestFit="1" customWidth="1"/>
    <col min="9217" max="9217" width="4.140625" customWidth="1"/>
    <col min="9219" max="9219" width="5" bestFit="1" customWidth="1"/>
    <col min="9220" max="9220" width="12.42578125" bestFit="1" customWidth="1"/>
    <col min="9222" max="9222" width="6.28515625" customWidth="1"/>
    <col min="9223" max="9223" width="4.140625" customWidth="1"/>
    <col min="9225" max="9225" width="5" bestFit="1" customWidth="1"/>
    <col min="9226" max="9226" width="11.5703125" bestFit="1" customWidth="1"/>
    <col min="9227" max="9227" width="8.7109375" bestFit="1" customWidth="1"/>
    <col min="9228" max="9228" width="5.28515625" customWidth="1"/>
    <col min="9229" max="9229" width="4.140625" customWidth="1"/>
    <col min="9231" max="9231" width="5" bestFit="1" customWidth="1"/>
    <col min="9232" max="9232" width="11.7109375" bestFit="1" customWidth="1"/>
    <col min="9233" max="9233" width="9.28515625" bestFit="1" customWidth="1"/>
    <col min="9234" max="9234" width="5" customWidth="1"/>
    <col min="9235" max="9235" width="4.140625" customWidth="1"/>
    <col min="9237" max="9237" width="5" bestFit="1" customWidth="1"/>
    <col min="9238" max="9238" width="11.7109375" bestFit="1" customWidth="1"/>
    <col min="9239" max="9239" width="9" bestFit="1" customWidth="1"/>
    <col min="9240" max="9240" width="2.7109375" customWidth="1"/>
    <col min="9241" max="9241" width="4.140625" customWidth="1"/>
    <col min="9243" max="9243" width="5" bestFit="1" customWidth="1"/>
    <col min="9244" max="9244" width="12.42578125" bestFit="1" customWidth="1"/>
    <col min="9245" max="9245" width="9" bestFit="1" customWidth="1"/>
    <col min="9246" max="9246" width="3.42578125" customWidth="1"/>
    <col min="9247" max="9247" width="4.140625" customWidth="1"/>
    <col min="9249" max="9249" width="5" bestFit="1" customWidth="1"/>
    <col min="9250" max="9250" width="11.5703125" bestFit="1" customWidth="1"/>
    <col min="9251" max="9251" width="10.85546875" bestFit="1" customWidth="1"/>
    <col min="9473" max="9473" width="4.140625" customWidth="1"/>
    <col min="9475" max="9475" width="5" bestFit="1" customWidth="1"/>
    <col min="9476" max="9476" width="12.42578125" bestFit="1" customWidth="1"/>
    <col min="9478" max="9478" width="6.28515625" customWidth="1"/>
    <col min="9479" max="9479" width="4.140625" customWidth="1"/>
    <col min="9481" max="9481" width="5" bestFit="1" customWidth="1"/>
    <col min="9482" max="9482" width="11.5703125" bestFit="1" customWidth="1"/>
    <col min="9483" max="9483" width="8.7109375" bestFit="1" customWidth="1"/>
    <col min="9484" max="9484" width="5.28515625" customWidth="1"/>
    <col min="9485" max="9485" width="4.140625" customWidth="1"/>
    <col min="9487" max="9487" width="5" bestFit="1" customWidth="1"/>
    <col min="9488" max="9488" width="11.7109375" bestFit="1" customWidth="1"/>
    <col min="9489" max="9489" width="9.28515625" bestFit="1" customWidth="1"/>
    <col min="9490" max="9490" width="5" customWidth="1"/>
    <col min="9491" max="9491" width="4.140625" customWidth="1"/>
    <col min="9493" max="9493" width="5" bestFit="1" customWidth="1"/>
    <col min="9494" max="9494" width="11.7109375" bestFit="1" customWidth="1"/>
    <col min="9495" max="9495" width="9" bestFit="1" customWidth="1"/>
    <col min="9496" max="9496" width="2.7109375" customWidth="1"/>
    <col min="9497" max="9497" width="4.140625" customWidth="1"/>
    <col min="9499" max="9499" width="5" bestFit="1" customWidth="1"/>
    <col min="9500" max="9500" width="12.42578125" bestFit="1" customWidth="1"/>
    <col min="9501" max="9501" width="9" bestFit="1" customWidth="1"/>
    <col min="9502" max="9502" width="3.42578125" customWidth="1"/>
    <col min="9503" max="9503" width="4.140625" customWidth="1"/>
    <col min="9505" max="9505" width="5" bestFit="1" customWidth="1"/>
    <col min="9506" max="9506" width="11.5703125" bestFit="1" customWidth="1"/>
    <col min="9507" max="9507" width="10.85546875" bestFit="1" customWidth="1"/>
    <col min="9729" max="9729" width="4.140625" customWidth="1"/>
    <col min="9731" max="9731" width="5" bestFit="1" customWidth="1"/>
    <col min="9732" max="9732" width="12.42578125" bestFit="1" customWidth="1"/>
    <col min="9734" max="9734" width="6.28515625" customWidth="1"/>
    <col min="9735" max="9735" width="4.140625" customWidth="1"/>
    <col min="9737" max="9737" width="5" bestFit="1" customWidth="1"/>
    <col min="9738" max="9738" width="11.5703125" bestFit="1" customWidth="1"/>
    <col min="9739" max="9739" width="8.7109375" bestFit="1" customWidth="1"/>
    <col min="9740" max="9740" width="5.28515625" customWidth="1"/>
    <col min="9741" max="9741" width="4.140625" customWidth="1"/>
    <col min="9743" max="9743" width="5" bestFit="1" customWidth="1"/>
    <col min="9744" max="9744" width="11.7109375" bestFit="1" customWidth="1"/>
    <col min="9745" max="9745" width="9.28515625" bestFit="1" customWidth="1"/>
    <col min="9746" max="9746" width="5" customWidth="1"/>
    <col min="9747" max="9747" width="4.140625" customWidth="1"/>
    <col min="9749" max="9749" width="5" bestFit="1" customWidth="1"/>
    <col min="9750" max="9750" width="11.7109375" bestFit="1" customWidth="1"/>
    <col min="9751" max="9751" width="9" bestFit="1" customWidth="1"/>
    <col min="9752" max="9752" width="2.7109375" customWidth="1"/>
    <col min="9753" max="9753" width="4.140625" customWidth="1"/>
    <col min="9755" max="9755" width="5" bestFit="1" customWidth="1"/>
    <col min="9756" max="9756" width="12.42578125" bestFit="1" customWidth="1"/>
    <col min="9757" max="9757" width="9" bestFit="1" customWidth="1"/>
    <col min="9758" max="9758" width="3.42578125" customWidth="1"/>
    <col min="9759" max="9759" width="4.140625" customWidth="1"/>
    <col min="9761" max="9761" width="5" bestFit="1" customWidth="1"/>
    <col min="9762" max="9762" width="11.5703125" bestFit="1" customWidth="1"/>
    <col min="9763" max="9763" width="10.85546875" bestFit="1" customWidth="1"/>
    <col min="9985" max="9985" width="4.140625" customWidth="1"/>
    <col min="9987" max="9987" width="5" bestFit="1" customWidth="1"/>
    <col min="9988" max="9988" width="12.42578125" bestFit="1" customWidth="1"/>
    <col min="9990" max="9990" width="6.28515625" customWidth="1"/>
    <col min="9991" max="9991" width="4.140625" customWidth="1"/>
    <col min="9993" max="9993" width="5" bestFit="1" customWidth="1"/>
    <col min="9994" max="9994" width="11.5703125" bestFit="1" customWidth="1"/>
    <col min="9995" max="9995" width="8.7109375" bestFit="1" customWidth="1"/>
    <col min="9996" max="9996" width="5.28515625" customWidth="1"/>
    <col min="9997" max="9997" width="4.140625" customWidth="1"/>
    <col min="9999" max="9999" width="5" bestFit="1" customWidth="1"/>
    <col min="10000" max="10000" width="11.7109375" bestFit="1" customWidth="1"/>
    <col min="10001" max="10001" width="9.28515625" bestFit="1" customWidth="1"/>
    <col min="10002" max="10002" width="5" customWidth="1"/>
    <col min="10003" max="10003" width="4.140625" customWidth="1"/>
    <col min="10005" max="10005" width="5" bestFit="1" customWidth="1"/>
    <col min="10006" max="10006" width="11.7109375" bestFit="1" customWidth="1"/>
    <col min="10007" max="10007" width="9" bestFit="1" customWidth="1"/>
    <col min="10008" max="10008" width="2.7109375" customWidth="1"/>
    <col min="10009" max="10009" width="4.140625" customWidth="1"/>
    <col min="10011" max="10011" width="5" bestFit="1" customWidth="1"/>
    <col min="10012" max="10012" width="12.42578125" bestFit="1" customWidth="1"/>
    <col min="10013" max="10013" width="9" bestFit="1" customWidth="1"/>
    <col min="10014" max="10014" width="3.42578125" customWidth="1"/>
    <col min="10015" max="10015" width="4.140625" customWidth="1"/>
    <col min="10017" max="10017" width="5" bestFit="1" customWidth="1"/>
    <col min="10018" max="10018" width="11.5703125" bestFit="1" customWidth="1"/>
    <col min="10019" max="10019" width="10.85546875" bestFit="1" customWidth="1"/>
    <col min="10241" max="10241" width="4.140625" customWidth="1"/>
    <col min="10243" max="10243" width="5" bestFit="1" customWidth="1"/>
    <col min="10244" max="10244" width="12.42578125" bestFit="1" customWidth="1"/>
    <col min="10246" max="10246" width="6.28515625" customWidth="1"/>
    <col min="10247" max="10247" width="4.140625" customWidth="1"/>
    <col min="10249" max="10249" width="5" bestFit="1" customWidth="1"/>
    <col min="10250" max="10250" width="11.5703125" bestFit="1" customWidth="1"/>
    <col min="10251" max="10251" width="8.7109375" bestFit="1" customWidth="1"/>
    <col min="10252" max="10252" width="5.28515625" customWidth="1"/>
    <col min="10253" max="10253" width="4.140625" customWidth="1"/>
    <col min="10255" max="10255" width="5" bestFit="1" customWidth="1"/>
    <col min="10256" max="10256" width="11.7109375" bestFit="1" customWidth="1"/>
    <col min="10257" max="10257" width="9.28515625" bestFit="1" customWidth="1"/>
    <col min="10258" max="10258" width="5" customWidth="1"/>
    <col min="10259" max="10259" width="4.140625" customWidth="1"/>
    <col min="10261" max="10261" width="5" bestFit="1" customWidth="1"/>
    <col min="10262" max="10262" width="11.7109375" bestFit="1" customWidth="1"/>
    <col min="10263" max="10263" width="9" bestFit="1" customWidth="1"/>
    <col min="10264" max="10264" width="2.7109375" customWidth="1"/>
    <col min="10265" max="10265" width="4.140625" customWidth="1"/>
    <col min="10267" max="10267" width="5" bestFit="1" customWidth="1"/>
    <col min="10268" max="10268" width="12.42578125" bestFit="1" customWidth="1"/>
    <col min="10269" max="10269" width="9" bestFit="1" customWidth="1"/>
    <col min="10270" max="10270" width="3.42578125" customWidth="1"/>
    <col min="10271" max="10271" width="4.140625" customWidth="1"/>
    <col min="10273" max="10273" width="5" bestFit="1" customWidth="1"/>
    <col min="10274" max="10274" width="11.5703125" bestFit="1" customWidth="1"/>
    <col min="10275" max="10275" width="10.85546875" bestFit="1" customWidth="1"/>
    <col min="10497" max="10497" width="4.140625" customWidth="1"/>
    <col min="10499" max="10499" width="5" bestFit="1" customWidth="1"/>
    <col min="10500" max="10500" width="12.42578125" bestFit="1" customWidth="1"/>
    <col min="10502" max="10502" width="6.28515625" customWidth="1"/>
    <col min="10503" max="10503" width="4.140625" customWidth="1"/>
    <col min="10505" max="10505" width="5" bestFit="1" customWidth="1"/>
    <col min="10506" max="10506" width="11.5703125" bestFit="1" customWidth="1"/>
    <col min="10507" max="10507" width="8.7109375" bestFit="1" customWidth="1"/>
    <col min="10508" max="10508" width="5.28515625" customWidth="1"/>
    <col min="10509" max="10509" width="4.140625" customWidth="1"/>
    <col min="10511" max="10511" width="5" bestFit="1" customWidth="1"/>
    <col min="10512" max="10512" width="11.7109375" bestFit="1" customWidth="1"/>
    <col min="10513" max="10513" width="9.28515625" bestFit="1" customWidth="1"/>
    <col min="10514" max="10514" width="5" customWidth="1"/>
    <col min="10515" max="10515" width="4.140625" customWidth="1"/>
    <col min="10517" max="10517" width="5" bestFit="1" customWidth="1"/>
    <col min="10518" max="10518" width="11.7109375" bestFit="1" customWidth="1"/>
    <col min="10519" max="10519" width="9" bestFit="1" customWidth="1"/>
    <col min="10520" max="10520" width="2.7109375" customWidth="1"/>
    <col min="10521" max="10521" width="4.140625" customWidth="1"/>
    <col min="10523" max="10523" width="5" bestFit="1" customWidth="1"/>
    <col min="10524" max="10524" width="12.42578125" bestFit="1" customWidth="1"/>
    <col min="10525" max="10525" width="9" bestFit="1" customWidth="1"/>
    <col min="10526" max="10526" width="3.42578125" customWidth="1"/>
    <col min="10527" max="10527" width="4.140625" customWidth="1"/>
    <col min="10529" max="10529" width="5" bestFit="1" customWidth="1"/>
    <col min="10530" max="10530" width="11.5703125" bestFit="1" customWidth="1"/>
    <col min="10531" max="10531" width="10.85546875" bestFit="1" customWidth="1"/>
    <col min="10753" max="10753" width="4.140625" customWidth="1"/>
    <col min="10755" max="10755" width="5" bestFit="1" customWidth="1"/>
    <col min="10756" max="10756" width="12.42578125" bestFit="1" customWidth="1"/>
    <col min="10758" max="10758" width="6.28515625" customWidth="1"/>
    <col min="10759" max="10759" width="4.140625" customWidth="1"/>
    <col min="10761" max="10761" width="5" bestFit="1" customWidth="1"/>
    <col min="10762" max="10762" width="11.5703125" bestFit="1" customWidth="1"/>
    <col min="10763" max="10763" width="8.7109375" bestFit="1" customWidth="1"/>
    <col min="10764" max="10764" width="5.28515625" customWidth="1"/>
    <col min="10765" max="10765" width="4.140625" customWidth="1"/>
    <col min="10767" max="10767" width="5" bestFit="1" customWidth="1"/>
    <col min="10768" max="10768" width="11.7109375" bestFit="1" customWidth="1"/>
    <col min="10769" max="10769" width="9.28515625" bestFit="1" customWidth="1"/>
    <col min="10770" max="10770" width="5" customWidth="1"/>
    <col min="10771" max="10771" width="4.140625" customWidth="1"/>
    <col min="10773" max="10773" width="5" bestFit="1" customWidth="1"/>
    <col min="10774" max="10774" width="11.7109375" bestFit="1" customWidth="1"/>
    <col min="10775" max="10775" width="9" bestFit="1" customWidth="1"/>
    <col min="10776" max="10776" width="2.7109375" customWidth="1"/>
    <col min="10777" max="10777" width="4.140625" customWidth="1"/>
    <col min="10779" max="10779" width="5" bestFit="1" customWidth="1"/>
    <col min="10780" max="10780" width="12.42578125" bestFit="1" customWidth="1"/>
    <col min="10781" max="10781" width="9" bestFit="1" customWidth="1"/>
    <col min="10782" max="10782" width="3.42578125" customWidth="1"/>
    <col min="10783" max="10783" width="4.140625" customWidth="1"/>
    <col min="10785" max="10785" width="5" bestFit="1" customWidth="1"/>
    <col min="10786" max="10786" width="11.5703125" bestFit="1" customWidth="1"/>
    <col min="10787" max="10787" width="10.85546875" bestFit="1" customWidth="1"/>
    <col min="11009" max="11009" width="4.140625" customWidth="1"/>
    <col min="11011" max="11011" width="5" bestFit="1" customWidth="1"/>
    <col min="11012" max="11012" width="12.42578125" bestFit="1" customWidth="1"/>
    <col min="11014" max="11014" width="6.28515625" customWidth="1"/>
    <col min="11015" max="11015" width="4.140625" customWidth="1"/>
    <col min="11017" max="11017" width="5" bestFit="1" customWidth="1"/>
    <col min="11018" max="11018" width="11.5703125" bestFit="1" customWidth="1"/>
    <col min="11019" max="11019" width="8.7109375" bestFit="1" customWidth="1"/>
    <col min="11020" max="11020" width="5.28515625" customWidth="1"/>
    <col min="11021" max="11021" width="4.140625" customWidth="1"/>
    <col min="11023" max="11023" width="5" bestFit="1" customWidth="1"/>
    <col min="11024" max="11024" width="11.7109375" bestFit="1" customWidth="1"/>
    <col min="11025" max="11025" width="9.28515625" bestFit="1" customWidth="1"/>
    <col min="11026" max="11026" width="5" customWidth="1"/>
    <col min="11027" max="11027" width="4.140625" customWidth="1"/>
    <col min="11029" max="11029" width="5" bestFit="1" customWidth="1"/>
    <col min="11030" max="11030" width="11.7109375" bestFit="1" customWidth="1"/>
    <col min="11031" max="11031" width="9" bestFit="1" customWidth="1"/>
    <col min="11032" max="11032" width="2.7109375" customWidth="1"/>
    <col min="11033" max="11033" width="4.140625" customWidth="1"/>
    <col min="11035" max="11035" width="5" bestFit="1" customWidth="1"/>
    <col min="11036" max="11036" width="12.42578125" bestFit="1" customWidth="1"/>
    <col min="11037" max="11037" width="9" bestFit="1" customWidth="1"/>
    <col min="11038" max="11038" width="3.42578125" customWidth="1"/>
    <col min="11039" max="11039" width="4.140625" customWidth="1"/>
    <col min="11041" max="11041" width="5" bestFit="1" customWidth="1"/>
    <col min="11042" max="11042" width="11.5703125" bestFit="1" customWidth="1"/>
    <col min="11043" max="11043" width="10.85546875" bestFit="1" customWidth="1"/>
    <col min="11265" max="11265" width="4.140625" customWidth="1"/>
    <col min="11267" max="11267" width="5" bestFit="1" customWidth="1"/>
    <col min="11268" max="11268" width="12.42578125" bestFit="1" customWidth="1"/>
    <col min="11270" max="11270" width="6.28515625" customWidth="1"/>
    <col min="11271" max="11271" width="4.140625" customWidth="1"/>
    <col min="11273" max="11273" width="5" bestFit="1" customWidth="1"/>
    <col min="11274" max="11274" width="11.5703125" bestFit="1" customWidth="1"/>
    <col min="11275" max="11275" width="8.7109375" bestFit="1" customWidth="1"/>
    <col min="11276" max="11276" width="5.28515625" customWidth="1"/>
    <col min="11277" max="11277" width="4.140625" customWidth="1"/>
    <col min="11279" max="11279" width="5" bestFit="1" customWidth="1"/>
    <col min="11280" max="11280" width="11.7109375" bestFit="1" customWidth="1"/>
    <col min="11281" max="11281" width="9.28515625" bestFit="1" customWidth="1"/>
    <col min="11282" max="11282" width="5" customWidth="1"/>
    <col min="11283" max="11283" width="4.140625" customWidth="1"/>
    <col min="11285" max="11285" width="5" bestFit="1" customWidth="1"/>
    <col min="11286" max="11286" width="11.7109375" bestFit="1" customWidth="1"/>
    <col min="11287" max="11287" width="9" bestFit="1" customWidth="1"/>
    <col min="11288" max="11288" width="2.7109375" customWidth="1"/>
    <col min="11289" max="11289" width="4.140625" customWidth="1"/>
    <col min="11291" max="11291" width="5" bestFit="1" customWidth="1"/>
    <col min="11292" max="11292" width="12.42578125" bestFit="1" customWidth="1"/>
    <col min="11293" max="11293" width="9" bestFit="1" customWidth="1"/>
    <col min="11294" max="11294" width="3.42578125" customWidth="1"/>
    <col min="11295" max="11295" width="4.140625" customWidth="1"/>
    <col min="11297" max="11297" width="5" bestFit="1" customWidth="1"/>
    <col min="11298" max="11298" width="11.5703125" bestFit="1" customWidth="1"/>
    <col min="11299" max="11299" width="10.85546875" bestFit="1" customWidth="1"/>
    <col min="11521" max="11521" width="4.140625" customWidth="1"/>
    <col min="11523" max="11523" width="5" bestFit="1" customWidth="1"/>
    <col min="11524" max="11524" width="12.42578125" bestFit="1" customWidth="1"/>
    <col min="11526" max="11526" width="6.28515625" customWidth="1"/>
    <col min="11527" max="11527" width="4.140625" customWidth="1"/>
    <col min="11529" max="11529" width="5" bestFit="1" customWidth="1"/>
    <col min="11530" max="11530" width="11.5703125" bestFit="1" customWidth="1"/>
    <col min="11531" max="11531" width="8.7109375" bestFit="1" customWidth="1"/>
    <col min="11532" max="11532" width="5.28515625" customWidth="1"/>
    <col min="11533" max="11533" width="4.140625" customWidth="1"/>
    <col min="11535" max="11535" width="5" bestFit="1" customWidth="1"/>
    <col min="11536" max="11536" width="11.7109375" bestFit="1" customWidth="1"/>
    <col min="11537" max="11537" width="9.28515625" bestFit="1" customWidth="1"/>
    <col min="11538" max="11538" width="5" customWidth="1"/>
    <col min="11539" max="11539" width="4.140625" customWidth="1"/>
    <col min="11541" max="11541" width="5" bestFit="1" customWidth="1"/>
    <col min="11542" max="11542" width="11.7109375" bestFit="1" customWidth="1"/>
    <col min="11543" max="11543" width="9" bestFit="1" customWidth="1"/>
    <col min="11544" max="11544" width="2.7109375" customWidth="1"/>
    <col min="11545" max="11545" width="4.140625" customWidth="1"/>
    <col min="11547" max="11547" width="5" bestFit="1" customWidth="1"/>
    <col min="11548" max="11548" width="12.42578125" bestFit="1" customWidth="1"/>
    <col min="11549" max="11549" width="9" bestFit="1" customWidth="1"/>
    <col min="11550" max="11550" width="3.42578125" customWidth="1"/>
    <col min="11551" max="11551" width="4.140625" customWidth="1"/>
    <col min="11553" max="11553" width="5" bestFit="1" customWidth="1"/>
    <col min="11554" max="11554" width="11.5703125" bestFit="1" customWidth="1"/>
    <col min="11555" max="11555" width="10.85546875" bestFit="1" customWidth="1"/>
    <col min="11777" max="11777" width="4.140625" customWidth="1"/>
    <col min="11779" max="11779" width="5" bestFit="1" customWidth="1"/>
    <col min="11780" max="11780" width="12.42578125" bestFit="1" customWidth="1"/>
    <col min="11782" max="11782" width="6.28515625" customWidth="1"/>
    <col min="11783" max="11783" width="4.140625" customWidth="1"/>
    <col min="11785" max="11785" width="5" bestFit="1" customWidth="1"/>
    <col min="11786" max="11786" width="11.5703125" bestFit="1" customWidth="1"/>
    <col min="11787" max="11787" width="8.7109375" bestFit="1" customWidth="1"/>
    <col min="11788" max="11788" width="5.28515625" customWidth="1"/>
    <col min="11789" max="11789" width="4.140625" customWidth="1"/>
    <col min="11791" max="11791" width="5" bestFit="1" customWidth="1"/>
    <col min="11792" max="11792" width="11.7109375" bestFit="1" customWidth="1"/>
    <col min="11793" max="11793" width="9.28515625" bestFit="1" customWidth="1"/>
    <col min="11794" max="11794" width="5" customWidth="1"/>
    <col min="11795" max="11795" width="4.140625" customWidth="1"/>
    <col min="11797" max="11797" width="5" bestFit="1" customWidth="1"/>
    <col min="11798" max="11798" width="11.7109375" bestFit="1" customWidth="1"/>
    <col min="11799" max="11799" width="9" bestFit="1" customWidth="1"/>
    <col min="11800" max="11800" width="2.7109375" customWidth="1"/>
    <col min="11801" max="11801" width="4.140625" customWidth="1"/>
    <col min="11803" max="11803" width="5" bestFit="1" customWidth="1"/>
    <col min="11804" max="11804" width="12.42578125" bestFit="1" customWidth="1"/>
    <col min="11805" max="11805" width="9" bestFit="1" customWidth="1"/>
    <col min="11806" max="11806" width="3.42578125" customWidth="1"/>
    <col min="11807" max="11807" width="4.140625" customWidth="1"/>
    <col min="11809" max="11809" width="5" bestFit="1" customWidth="1"/>
    <col min="11810" max="11810" width="11.5703125" bestFit="1" customWidth="1"/>
    <col min="11811" max="11811" width="10.85546875" bestFit="1" customWidth="1"/>
    <col min="12033" max="12033" width="4.140625" customWidth="1"/>
    <col min="12035" max="12035" width="5" bestFit="1" customWidth="1"/>
    <col min="12036" max="12036" width="12.42578125" bestFit="1" customWidth="1"/>
    <col min="12038" max="12038" width="6.28515625" customWidth="1"/>
    <col min="12039" max="12039" width="4.140625" customWidth="1"/>
    <col min="12041" max="12041" width="5" bestFit="1" customWidth="1"/>
    <col min="12042" max="12042" width="11.5703125" bestFit="1" customWidth="1"/>
    <col min="12043" max="12043" width="8.7109375" bestFit="1" customWidth="1"/>
    <col min="12044" max="12044" width="5.28515625" customWidth="1"/>
    <col min="12045" max="12045" width="4.140625" customWidth="1"/>
    <col min="12047" max="12047" width="5" bestFit="1" customWidth="1"/>
    <col min="12048" max="12048" width="11.7109375" bestFit="1" customWidth="1"/>
    <col min="12049" max="12049" width="9.28515625" bestFit="1" customWidth="1"/>
    <col min="12050" max="12050" width="5" customWidth="1"/>
    <col min="12051" max="12051" width="4.140625" customWidth="1"/>
    <col min="12053" max="12053" width="5" bestFit="1" customWidth="1"/>
    <col min="12054" max="12054" width="11.7109375" bestFit="1" customWidth="1"/>
    <col min="12055" max="12055" width="9" bestFit="1" customWidth="1"/>
    <col min="12056" max="12056" width="2.7109375" customWidth="1"/>
    <col min="12057" max="12057" width="4.140625" customWidth="1"/>
    <col min="12059" max="12059" width="5" bestFit="1" customWidth="1"/>
    <col min="12060" max="12060" width="12.42578125" bestFit="1" customWidth="1"/>
    <col min="12061" max="12061" width="9" bestFit="1" customWidth="1"/>
    <col min="12062" max="12062" width="3.42578125" customWidth="1"/>
    <col min="12063" max="12063" width="4.140625" customWidth="1"/>
    <col min="12065" max="12065" width="5" bestFit="1" customWidth="1"/>
    <col min="12066" max="12066" width="11.5703125" bestFit="1" customWidth="1"/>
    <col min="12067" max="12067" width="10.85546875" bestFit="1" customWidth="1"/>
    <col min="12289" max="12289" width="4.140625" customWidth="1"/>
    <col min="12291" max="12291" width="5" bestFit="1" customWidth="1"/>
    <col min="12292" max="12292" width="12.42578125" bestFit="1" customWidth="1"/>
    <col min="12294" max="12294" width="6.28515625" customWidth="1"/>
    <col min="12295" max="12295" width="4.140625" customWidth="1"/>
    <col min="12297" max="12297" width="5" bestFit="1" customWidth="1"/>
    <col min="12298" max="12298" width="11.5703125" bestFit="1" customWidth="1"/>
    <col min="12299" max="12299" width="8.7109375" bestFit="1" customWidth="1"/>
    <col min="12300" max="12300" width="5.28515625" customWidth="1"/>
    <col min="12301" max="12301" width="4.140625" customWidth="1"/>
    <col min="12303" max="12303" width="5" bestFit="1" customWidth="1"/>
    <col min="12304" max="12304" width="11.7109375" bestFit="1" customWidth="1"/>
    <col min="12305" max="12305" width="9.28515625" bestFit="1" customWidth="1"/>
    <col min="12306" max="12306" width="5" customWidth="1"/>
    <col min="12307" max="12307" width="4.140625" customWidth="1"/>
    <col min="12309" max="12309" width="5" bestFit="1" customWidth="1"/>
    <col min="12310" max="12310" width="11.7109375" bestFit="1" customWidth="1"/>
    <col min="12311" max="12311" width="9" bestFit="1" customWidth="1"/>
    <col min="12312" max="12312" width="2.7109375" customWidth="1"/>
    <col min="12313" max="12313" width="4.140625" customWidth="1"/>
    <col min="12315" max="12315" width="5" bestFit="1" customWidth="1"/>
    <col min="12316" max="12316" width="12.42578125" bestFit="1" customWidth="1"/>
    <col min="12317" max="12317" width="9" bestFit="1" customWidth="1"/>
    <col min="12318" max="12318" width="3.42578125" customWidth="1"/>
    <col min="12319" max="12319" width="4.140625" customWidth="1"/>
    <col min="12321" max="12321" width="5" bestFit="1" customWidth="1"/>
    <col min="12322" max="12322" width="11.5703125" bestFit="1" customWidth="1"/>
    <col min="12323" max="12323" width="10.85546875" bestFit="1" customWidth="1"/>
    <col min="12545" max="12545" width="4.140625" customWidth="1"/>
    <col min="12547" max="12547" width="5" bestFit="1" customWidth="1"/>
    <col min="12548" max="12548" width="12.42578125" bestFit="1" customWidth="1"/>
    <col min="12550" max="12550" width="6.28515625" customWidth="1"/>
    <col min="12551" max="12551" width="4.140625" customWidth="1"/>
    <col min="12553" max="12553" width="5" bestFit="1" customWidth="1"/>
    <col min="12554" max="12554" width="11.5703125" bestFit="1" customWidth="1"/>
    <col min="12555" max="12555" width="8.7109375" bestFit="1" customWidth="1"/>
    <col min="12556" max="12556" width="5.28515625" customWidth="1"/>
    <col min="12557" max="12557" width="4.140625" customWidth="1"/>
    <col min="12559" max="12559" width="5" bestFit="1" customWidth="1"/>
    <col min="12560" max="12560" width="11.7109375" bestFit="1" customWidth="1"/>
    <col min="12561" max="12561" width="9.28515625" bestFit="1" customWidth="1"/>
    <col min="12562" max="12562" width="5" customWidth="1"/>
    <col min="12563" max="12563" width="4.140625" customWidth="1"/>
    <col min="12565" max="12565" width="5" bestFit="1" customWidth="1"/>
    <col min="12566" max="12566" width="11.7109375" bestFit="1" customWidth="1"/>
    <col min="12567" max="12567" width="9" bestFit="1" customWidth="1"/>
    <col min="12568" max="12568" width="2.7109375" customWidth="1"/>
    <col min="12569" max="12569" width="4.140625" customWidth="1"/>
    <col min="12571" max="12571" width="5" bestFit="1" customWidth="1"/>
    <col min="12572" max="12572" width="12.42578125" bestFit="1" customWidth="1"/>
    <col min="12573" max="12573" width="9" bestFit="1" customWidth="1"/>
    <col min="12574" max="12574" width="3.42578125" customWidth="1"/>
    <col min="12575" max="12575" width="4.140625" customWidth="1"/>
    <col min="12577" max="12577" width="5" bestFit="1" customWidth="1"/>
    <col min="12578" max="12578" width="11.5703125" bestFit="1" customWidth="1"/>
    <col min="12579" max="12579" width="10.85546875" bestFit="1" customWidth="1"/>
    <col min="12801" max="12801" width="4.140625" customWidth="1"/>
    <col min="12803" max="12803" width="5" bestFit="1" customWidth="1"/>
    <col min="12804" max="12804" width="12.42578125" bestFit="1" customWidth="1"/>
    <col min="12806" max="12806" width="6.28515625" customWidth="1"/>
    <col min="12807" max="12807" width="4.140625" customWidth="1"/>
    <col min="12809" max="12809" width="5" bestFit="1" customWidth="1"/>
    <col min="12810" max="12810" width="11.5703125" bestFit="1" customWidth="1"/>
    <col min="12811" max="12811" width="8.7109375" bestFit="1" customWidth="1"/>
    <col min="12812" max="12812" width="5.28515625" customWidth="1"/>
    <col min="12813" max="12813" width="4.140625" customWidth="1"/>
    <col min="12815" max="12815" width="5" bestFit="1" customWidth="1"/>
    <col min="12816" max="12816" width="11.7109375" bestFit="1" customWidth="1"/>
    <col min="12817" max="12817" width="9.28515625" bestFit="1" customWidth="1"/>
    <col min="12818" max="12818" width="5" customWidth="1"/>
    <col min="12819" max="12819" width="4.140625" customWidth="1"/>
    <col min="12821" max="12821" width="5" bestFit="1" customWidth="1"/>
    <col min="12822" max="12822" width="11.7109375" bestFit="1" customWidth="1"/>
    <col min="12823" max="12823" width="9" bestFit="1" customWidth="1"/>
    <col min="12824" max="12824" width="2.7109375" customWidth="1"/>
    <col min="12825" max="12825" width="4.140625" customWidth="1"/>
    <col min="12827" max="12827" width="5" bestFit="1" customWidth="1"/>
    <col min="12828" max="12828" width="12.42578125" bestFit="1" customWidth="1"/>
    <col min="12829" max="12829" width="9" bestFit="1" customWidth="1"/>
    <col min="12830" max="12830" width="3.42578125" customWidth="1"/>
    <col min="12831" max="12831" width="4.140625" customWidth="1"/>
    <col min="12833" max="12833" width="5" bestFit="1" customWidth="1"/>
    <col min="12834" max="12834" width="11.5703125" bestFit="1" customWidth="1"/>
    <col min="12835" max="12835" width="10.85546875" bestFit="1" customWidth="1"/>
    <col min="13057" max="13057" width="4.140625" customWidth="1"/>
    <col min="13059" max="13059" width="5" bestFit="1" customWidth="1"/>
    <col min="13060" max="13060" width="12.42578125" bestFit="1" customWidth="1"/>
    <col min="13062" max="13062" width="6.28515625" customWidth="1"/>
    <col min="13063" max="13063" width="4.140625" customWidth="1"/>
    <col min="13065" max="13065" width="5" bestFit="1" customWidth="1"/>
    <col min="13066" max="13066" width="11.5703125" bestFit="1" customWidth="1"/>
    <col min="13067" max="13067" width="8.7109375" bestFit="1" customWidth="1"/>
    <col min="13068" max="13068" width="5.28515625" customWidth="1"/>
    <col min="13069" max="13069" width="4.140625" customWidth="1"/>
    <col min="13071" max="13071" width="5" bestFit="1" customWidth="1"/>
    <col min="13072" max="13072" width="11.7109375" bestFit="1" customWidth="1"/>
    <col min="13073" max="13073" width="9.28515625" bestFit="1" customWidth="1"/>
    <col min="13074" max="13074" width="5" customWidth="1"/>
    <col min="13075" max="13075" width="4.140625" customWidth="1"/>
    <col min="13077" max="13077" width="5" bestFit="1" customWidth="1"/>
    <col min="13078" max="13078" width="11.7109375" bestFit="1" customWidth="1"/>
    <col min="13079" max="13079" width="9" bestFit="1" customWidth="1"/>
    <col min="13080" max="13080" width="2.7109375" customWidth="1"/>
    <col min="13081" max="13081" width="4.140625" customWidth="1"/>
    <col min="13083" max="13083" width="5" bestFit="1" customWidth="1"/>
    <col min="13084" max="13084" width="12.42578125" bestFit="1" customWidth="1"/>
    <col min="13085" max="13085" width="9" bestFit="1" customWidth="1"/>
    <col min="13086" max="13086" width="3.42578125" customWidth="1"/>
    <col min="13087" max="13087" width="4.140625" customWidth="1"/>
    <col min="13089" max="13089" width="5" bestFit="1" customWidth="1"/>
    <col min="13090" max="13090" width="11.5703125" bestFit="1" customWidth="1"/>
    <col min="13091" max="13091" width="10.85546875" bestFit="1" customWidth="1"/>
    <col min="13313" max="13313" width="4.140625" customWidth="1"/>
    <col min="13315" max="13315" width="5" bestFit="1" customWidth="1"/>
    <col min="13316" max="13316" width="12.42578125" bestFit="1" customWidth="1"/>
    <col min="13318" max="13318" width="6.28515625" customWidth="1"/>
    <col min="13319" max="13319" width="4.140625" customWidth="1"/>
    <col min="13321" max="13321" width="5" bestFit="1" customWidth="1"/>
    <col min="13322" max="13322" width="11.5703125" bestFit="1" customWidth="1"/>
    <col min="13323" max="13323" width="8.7109375" bestFit="1" customWidth="1"/>
    <col min="13324" max="13324" width="5.28515625" customWidth="1"/>
    <col min="13325" max="13325" width="4.140625" customWidth="1"/>
    <col min="13327" max="13327" width="5" bestFit="1" customWidth="1"/>
    <col min="13328" max="13328" width="11.7109375" bestFit="1" customWidth="1"/>
    <col min="13329" max="13329" width="9.28515625" bestFit="1" customWidth="1"/>
    <col min="13330" max="13330" width="5" customWidth="1"/>
    <col min="13331" max="13331" width="4.140625" customWidth="1"/>
    <col min="13333" max="13333" width="5" bestFit="1" customWidth="1"/>
    <col min="13334" max="13334" width="11.7109375" bestFit="1" customWidth="1"/>
    <col min="13335" max="13335" width="9" bestFit="1" customWidth="1"/>
    <col min="13336" max="13336" width="2.7109375" customWidth="1"/>
    <col min="13337" max="13337" width="4.140625" customWidth="1"/>
    <col min="13339" max="13339" width="5" bestFit="1" customWidth="1"/>
    <col min="13340" max="13340" width="12.42578125" bestFit="1" customWidth="1"/>
    <col min="13341" max="13341" width="9" bestFit="1" customWidth="1"/>
    <col min="13342" max="13342" width="3.42578125" customWidth="1"/>
    <col min="13343" max="13343" width="4.140625" customWidth="1"/>
    <col min="13345" max="13345" width="5" bestFit="1" customWidth="1"/>
    <col min="13346" max="13346" width="11.5703125" bestFit="1" customWidth="1"/>
    <col min="13347" max="13347" width="10.85546875" bestFit="1" customWidth="1"/>
    <col min="13569" max="13569" width="4.140625" customWidth="1"/>
    <col min="13571" max="13571" width="5" bestFit="1" customWidth="1"/>
    <col min="13572" max="13572" width="12.42578125" bestFit="1" customWidth="1"/>
    <col min="13574" max="13574" width="6.28515625" customWidth="1"/>
    <col min="13575" max="13575" width="4.140625" customWidth="1"/>
    <col min="13577" max="13577" width="5" bestFit="1" customWidth="1"/>
    <col min="13578" max="13578" width="11.5703125" bestFit="1" customWidth="1"/>
    <col min="13579" max="13579" width="8.7109375" bestFit="1" customWidth="1"/>
    <col min="13580" max="13580" width="5.28515625" customWidth="1"/>
    <col min="13581" max="13581" width="4.140625" customWidth="1"/>
    <col min="13583" max="13583" width="5" bestFit="1" customWidth="1"/>
    <col min="13584" max="13584" width="11.7109375" bestFit="1" customWidth="1"/>
    <col min="13585" max="13585" width="9.28515625" bestFit="1" customWidth="1"/>
    <col min="13586" max="13586" width="5" customWidth="1"/>
    <col min="13587" max="13587" width="4.140625" customWidth="1"/>
    <col min="13589" max="13589" width="5" bestFit="1" customWidth="1"/>
    <col min="13590" max="13590" width="11.7109375" bestFit="1" customWidth="1"/>
    <col min="13591" max="13591" width="9" bestFit="1" customWidth="1"/>
    <col min="13592" max="13592" width="2.7109375" customWidth="1"/>
    <col min="13593" max="13593" width="4.140625" customWidth="1"/>
    <col min="13595" max="13595" width="5" bestFit="1" customWidth="1"/>
    <col min="13596" max="13596" width="12.42578125" bestFit="1" customWidth="1"/>
    <col min="13597" max="13597" width="9" bestFit="1" customWidth="1"/>
    <col min="13598" max="13598" width="3.42578125" customWidth="1"/>
    <col min="13599" max="13599" width="4.140625" customWidth="1"/>
    <col min="13601" max="13601" width="5" bestFit="1" customWidth="1"/>
    <col min="13602" max="13602" width="11.5703125" bestFit="1" customWidth="1"/>
    <col min="13603" max="13603" width="10.85546875" bestFit="1" customWidth="1"/>
    <col min="13825" max="13825" width="4.140625" customWidth="1"/>
    <col min="13827" max="13827" width="5" bestFit="1" customWidth="1"/>
    <col min="13828" max="13828" width="12.42578125" bestFit="1" customWidth="1"/>
    <col min="13830" max="13830" width="6.28515625" customWidth="1"/>
    <col min="13831" max="13831" width="4.140625" customWidth="1"/>
    <col min="13833" max="13833" width="5" bestFit="1" customWidth="1"/>
    <col min="13834" max="13834" width="11.5703125" bestFit="1" customWidth="1"/>
    <col min="13835" max="13835" width="8.7109375" bestFit="1" customWidth="1"/>
    <col min="13836" max="13836" width="5.28515625" customWidth="1"/>
    <col min="13837" max="13837" width="4.140625" customWidth="1"/>
    <col min="13839" max="13839" width="5" bestFit="1" customWidth="1"/>
    <col min="13840" max="13840" width="11.7109375" bestFit="1" customWidth="1"/>
    <col min="13841" max="13841" width="9.28515625" bestFit="1" customWidth="1"/>
    <col min="13842" max="13842" width="5" customWidth="1"/>
    <col min="13843" max="13843" width="4.140625" customWidth="1"/>
    <col min="13845" max="13845" width="5" bestFit="1" customWidth="1"/>
    <col min="13846" max="13846" width="11.7109375" bestFit="1" customWidth="1"/>
    <col min="13847" max="13847" width="9" bestFit="1" customWidth="1"/>
    <col min="13848" max="13848" width="2.7109375" customWidth="1"/>
    <col min="13849" max="13849" width="4.140625" customWidth="1"/>
    <col min="13851" max="13851" width="5" bestFit="1" customWidth="1"/>
    <col min="13852" max="13852" width="12.42578125" bestFit="1" customWidth="1"/>
    <col min="13853" max="13853" width="9" bestFit="1" customWidth="1"/>
    <col min="13854" max="13854" width="3.42578125" customWidth="1"/>
    <col min="13855" max="13855" width="4.140625" customWidth="1"/>
    <col min="13857" max="13857" width="5" bestFit="1" customWidth="1"/>
    <col min="13858" max="13858" width="11.5703125" bestFit="1" customWidth="1"/>
    <col min="13859" max="13859" width="10.85546875" bestFit="1" customWidth="1"/>
    <col min="14081" max="14081" width="4.140625" customWidth="1"/>
    <col min="14083" max="14083" width="5" bestFit="1" customWidth="1"/>
    <col min="14084" max="14084" width="12.42578125" bestFit="1" customWidth="1"/>
    <col min="14086" max="14086" width="6.28515625" customWidth="1"/>
    <col min="14087" max="14087" width="4.140625" customWidth="1"/>
    <col min="14089" max="14089" width="5" bestFit="1" customWidth="1"/>
    <col min="14090" max="14090" width="11.5703125" bestFit="1" customWidth="1"/>
    <col min="14091" max="14091" width="8.7109375" bestFit="1" customWidth="1"/>
    <col min="14092" max="14092" width="5.28515625" customWidth="1"/>
    <col min="14093" max="14093" width="4.140625" customWidth="1"/>
    <col min="14095" max="14095" width="5" bestFit="1" customWidth="1"/>
    <col min="14096" max="14096" width="11.7109375" bestFit="1" customWidth="1"/>
    <col min="14097" max="14097" width="9.28515625" bestFit="1" customWidth="1"/>
    <col min="14098" max="14098" width="5" customWidth="1"/>
    <col min="14099" max="14099" width="4.140625" customWidth="1"/>
    <col min="14101" max="14101" width="5" bestFit="1" customWidth="1"/>
    <col min="14102" max="14102" width="11.7109375" bestFit="1" customWidth="1"/>
    <col min="14103" max="14103" width="9" bestFit="1" customWidth="1"/>
    <col min="14104" max="14104" width="2.7109375" customWidth="1"/>
    <col min="14105" max="14105" width="4.140625" customWidth="1"/>
    <col min="14107" max="14107" width="5" bestFit="1" customWidth="1"/>
    <col min="14108" max="14108" width="12.42578125" bestFit="1" customWidth="1"/>
    <col min="14109" max="14109" width="9" bestFit="1" customWidth="1"/>
    <col min="14110" max="14110" width="3.42578125" customWidth="1"/>
    <col min="14111" max="14111" width="4.140625" customWidth="1"/>
    <col min="14113" max="14113" width="5" bestFit="1" customWidth="1"/>
    <col min="14114" max="14114" width="11.5703125" bestFit="1" customWidth="1"/>
    <col min="14115" max="14115" width="10.85546875" bestFit="1" customWidth="1"/>
    <col min="14337" max="14337" width="4.140625" customWidth="1"/>
    <col min="14339" max="14339" width="5" bestFit="1" customWidth="1"/>
    <col min="14340" max="14340" width="12.42578125" bestFit="1" customWidth="1"/>
    <col min="14342" max="14342" width="6.28515625" customWidth="1"/>
    <col min="14343" max="14343" width="4.140625" customWidth="1"/>
    <col min="14345" max="14345" width="5" bestFit="1" customWidth="1"/>
    <col min="14346" max="14346" width="11.5703125" bestFit="1" customWidth="1"/>
    <col min="14347" max="14347" width="8.7109375" bestFit="1" customWidth="1"/>
    <col min="14348" max="14348" width="5.28515625" customWidth="1"/>
    <col min="14349" max="14349" width="4.140625" customWidth="1"/>
    <col min="14351" max="14351" width="5" bestFit="1" customWidth="1"/>
    <col min="14352" max="14352" width="11.7109375" bestFit="1" customWidth="1"/>
    <col min="14353" max="14353" width="9.28515625" bestFit="1" customWidth="1"/>
    <col min="14354" max="14354" width="5" customWidth="1"/>
    <col min="14355" max="14355" width="4.140625" customWidth="1"/>
    <col min="14357" max="14357" width="5" bestFit="1" customWidth="1"/>
    <col min="14358" max="14358" width="11.7109375" bestFit="1" customWidth="1"/>
    <col min="14359" max="14359" width="9" bestFit="1" customWidth="1"/>
    <col min="14360" max="14360" width="2.7109375" customWidth="1"/>
    <col min="14361" max="14361" width="4.140625" customWidth="1"/>
    <col min="14363" max="14363" width="5" bestFit="1" customWidth="1"/>
    <col min="14364" max="14364" width="12.42578125" bestFit="1" customWidth="1"/>
    <col min="14365" max="14365" width="9" bestFit="1" customWidth="1"/>
    <col min="14366" max="14366" width="3.42578125" customWidth="1"/>
    <col min="14367" max="14367" width="4.140625" customWidth="1"/>
    <col min="14369" max="14369" width="5" bestFit="1" customWidth="1"/>
    <col min="14370" max="14370" width="11.5703125" bestFit="1" customWidth="1"/>
    <col min="14371" max="14371" width="10.85546875" bestFit="1" customWidth="1"/>
    <col min="14593" max="14593" width="4.140625" customWidth="1"/>
    <col min="14595" max="14595" width="5" bestFit="1" customWidth="1"/>
    <col min="14596" max="14596" width="12.42578125" bestFit="1" customWidth="1"/>
    <col min="14598" max="14598" width="6.28515625" customWidth="1"/>
    <col min="14599" max="14599" width="4.140625" customWidth="1"/>
    <col min="14601" max="14601" width="5" bestFit="1" customWidth="1"/>
    <col min="14602" max="14602" width="11.5703125" bestFit="1" customWidth="1"/>
    <col min="14603" max="14603" width="8.7109375" bestFit="1" customWidth="1"/>
    <col min="14604" max="14604" width="5.28515625" customWidth="1"/>
    <col min="14605" max="14605" width="4.140625" customWidth="1"/>
    <col min="14607" max="14607" width="5" bestFit="1" customWidth="1"/>
    <col min="14608" max="14608" width="11.7109375" bestFit="1" customWidth="1"/>
    <col min="14609" max="14609" width="9.28515625" bestFit="1" customWidth="1"/>
    <col min="14610" max="14610" width="5" customWidth="1"/>
    <col min="14611" max="14611" width="4.140625" customWidth="1"/>
    <col min="14613" max="14613" width="5" bestFit="1" customWidth="1"/>
    <col min="14614" max="14614" width="11.7109375" bestFit="1" customWidth="1"/>
    <col min="14615" max="14615" width="9" bestFit="1" customWidth="1"/>
    <col min="14616" max="14616" width="2.7109375" customWidth="1"/>
    <col min="14617" max="14617" width="4.140625" customWidth="1"/>
    <col min="14619" max="14619" width="5" bestFit="1" customWidth="1"/>
    <col min="14620" max="14620" width="12.42578125" bestFit="1" customWidth="1"/>
    <col min="14621" max="14621" width="9" bestFit="1" customWidth="1"/>
    <col min="14622" max="14622" width="3.42578125" customWidth="1"/>
    <col min="14623" max="14623" width="4.140625" customWidth="1"/>
    <col min="14625" max="14625" width="5" bestFit="1" customWidth="1"/>
    <col min="14626" max="14626" width="11.5703125" bestFit="1" customWidth="1"/>
    <col min="14627" max="14627" width="10.85546875" bestFit="1" customWidth="1"/>
    <col min="14849" max="14849" width="4.140625" customWidth="1"/>
    <col min="14851" max="14851" width="5" bestFit="1" customWidth="1"/>
    <col min="14852" max="14852" width="12.42578125" bestFit="1" customWidth="1"/>
    <col min="14854" max="14854" width="6.28515625" customWidth="1"/>
    <col min="14855" max="14855" width="4.140625" customWidth="1"/>
    <col min="14857" max="14857" width="5" bestFit="1" customWidth="1"/>
    <col min="14858" max="14858" width="11.5703125" bestFit="1" customWidth="1"/>
    <col min="14859" max="14859" width="8.7109375" bestFit="1" customWidth="1"/>
    <col min="14860" max="14860" width="5.28515625" customWidth="1"/>
    <col min="14861" max="14861" width="4.140625" customWidth="1"/>
    <col min="14863" max="14863" width="5" bestFit="1" customWidth="1"/>
    <col min="14864" max="14864" width="11.7109375" bestFit="1" customWidth="1"/>
    <col min="14865" max="14865" width="9.28515625" bestFit="1" customWidth="1"/>
    <col min="14866" max="14866" width="5" customWidth="1"/>
    <col min="14867" max="14867" width="4.140625" customWidth="1"/>
    <col min="14869" max="14869" width="5" bestFit="1" customWidth="1"/>
    <col min="14870" max="14870" width="11.7109375" bestFit="1" customWidth="1"/>
    <col min="14871" max="14871" width="9" bestFit="1" customWidth="1"/>
    <col min="14872" max="14872" width="2.7109375" customWidth="1"/>
    <col min="14873" max="14873" width="4.140625" customWidth="1"/>
    <col min="14875" max="14875" width="5" bestFit="1" customWidth="1"/>
    <col min="14876" max="14876" width="12.42578125" bestFit="1" customWidth="1"/>
    <col min="14877" max="14877" width="9" bestFit="1" customWidth="1"/>
    <col min="14878" max="14878" width="3.42578125" customWidth="1"/>
    <col min="14879" max="14879" width="4.140625" customWidth="1"/>
    <col min="14881" max="14881" width="5" bestFit="1" customWidth="1"/>
    <col min="14882" max="14882" width="11.5703125" bestFit="1" customWidth="1"/>
    <col min="14883" max="14883" width="10.85546875" bestFit="1" customWidth="1"/>
    <col min="15105" max="15105" width="4.140625" customWidth="1"/>
    <col min="15107" max="15107" width="5" bestFit="1" customWidth="1"/>
    <col min="15108" max="15108" width="12.42578125" bestFit="1" customWidth="1"/>
    <col min="15110" max="15110" width="6.28515625" customWidth="1"/>
    <col min="15111" max="15111" width="4.140625" customWidth="1"/>
    <col min="15113" max="15113" width="5" bestFit="1" customWidth="1"/>
    <col min="15114" max="15114" width="11.5703125" bestFit="1" customWidth="1"/>
    <col min="15115" max="15115" width="8.7109375" bestFit="1" customWidth="1"/>
    <col min="15116" max="15116" width="5.28515625" customWidth="1"/>
    <col min="15117" max="15117" width="4.140625" customWidth="1"/>
    <col min="15119" max="15119" width="5" bestFit="1" customWidth="1"/>
    <col min="15120" max="15120" width="11.7109375" bestFit="1" customWidth="1"/>
    <col min="15121" max="15121" width="9.28515625" bestFit="1" customWidth="1"/>
    <col min="15122" max="15122" width="5" customWidth="1"/>
    <col min="15123" max="15123" width="4.140625" customWidth="1"/>
    <col min="15125" max="15125" width="5" bestFit="1" customWidth="1"/>
    <col min="15126" max="15126" width="11.7109375" bestFit="1" customWidth="1"/>
    <col min="15127" max="15127" width="9" bestFit="1" customWidth="1"/>
    <col min="15128" max="15128" width="2.7109375" customWidth="1"/>
    <col min="15129" max="15129" width="4.140625" customWidth="1"/>
    <col min="15131" max="15131" width="5" bestFit="1" customWidth="1"/>
    <col min="15132" max="15132" width="12.42578125" bestFit="1" customWidth="1"/>
    <col min="15133" max="15133" width="9" bestFit="1" customWidth="1"/>
    <col min="15134" max="15134" width="3.42578125" customWidth="1"/>
    <col min="15135" max="15135" width="4.140625" customWidth="1"/>
    <col min="15137" max="15137" width="5" bestFit="1" customWidth="1"/>
    <col min="15138" max="15138" width="11.5703125" bestFit="1" customWidth="1"/>
    <col min="15139" max="15139" width="10.85546875" bestFit="1" customWidth="1"/>
    <col min="15361" max="15361" width="4.140625" customWidth="1"/>
    <col min="15363" max="15363" width="5" bestFit="1" customWidth="1"/>
    <col min="15364" max="15364" width="12.42578125" bestFit="1" customWidth="1"/>
    <col min="15366" max="15366" width="6.28515625" customWidth="1"/>
    <col min="15367" max="15367" width="4.140625" customWidth="1"/>
    <col min="15369" max="15369" width="5" bestFit="1" customWidth="1"/>
    <col min="15370" max="15370" width="11.5703125" bestFit="1" customWidth="1"/>
    <col min="15371" max="15371" width="8.7109375" bestFit="1" customWidth="1"/>
    <col min="15372" max="15372" width="5.28515625" customWidth="1"/>
    <col min="15373" max="15373" width="4.140625" customWidth="1"/>
    <col min="15375" max="15375" width="5" bestFit="1" customWidth="1"/>
    <col min="15376" max="15376" width="11.7109375" bestFit="1" customWidth="1"/>
    <col min="15377" max="15377" width="9.28515625" bestFit="1" customWidth="1"/>
    <col min="15378" max="15378" width="5" customWidth="1"/>
    <col min="15379" max="15379" width="4.140625" customWidth="1"/>
    <col min="15381" max="15381" width="5" bestFit="1" customWidth="1"/>
    <col min="15382" max="15382" width="11.7109375" bestFit="1" customWidth="1"/>
    <col min="15383" max="15383" width="9" bestFit="1" customWidth="1"/>
    <col min="15384" max="15384" width="2.7109375" customWidth="1"/>
    <col min="15385" max="15385" width="4.140625" customWidth="1"/>
    <col min="15387" max="15387" width="5" bestFit="1" customWidth="1"/>
    <col min="15388" max="15388" width="12.42578125" bestFit="1" customWidth="1"/>
    <col min="15389" max="15389" width="9" bestFit="1" customWidth="1"/>
    <col min="15390" max="15390" width="3.42578125" customWidth="1"/>
    <col min="15391" max="15391" width="4.140625" customWidth="1"/>
    <col min="15393" max="15393" width="5" bestFit="1" customWidth="1"/>
    <col min="15394" max="15394" width="11.5703125" bestFit="1" customWidth="1"/>
    <col min="15395" max="15395" width="10.85546875" bestFit="1" customWidth="1"/>
    <col min="15617" max="15617" width="4.140625" customWidth="1"/>
    <col min="15619" max="15619" width="5" bestFit="1" customWidth="1"/>
    <col min="15620" max="15620" width="12.42578125" bestFit="1" customWidth="1"/>
    <col min="15622" max="15622" width="6.28515625" customWidth="1"/>
    <col min="15623" max="15623" width="4.140625" customWidth="1"/>
    <col min="15625" max="15625" width="5" bestFit="1" customWidth="1"/>
    <col min="15626" max="15626" width="11.5703125" bestFit="1" customWidth="1"/>
    <col min="15627" max="15627" width="8.7109375" bestFit="1" customWidth="1"/>
    <col min="15628" max="15628" width="5.28515625" customWidth="1"/>
    <col min="15629" max="15629" width="4.140625" customWidth="1"/>
    <col min="15631" max="15631" width="5" bestFit="1" customWidth="1"/>
    <col min="15632" max="15632" width="11.7109375" bestFit="1" customWidth="1"/>
    <col min="15633" max="15633" width="9.28515625" bestFit="1" customWidth="1"/>
    <col min="15634" max="15634" width="5" customWidth="1"/>
    <col min="15635" max="15635" width="4.140625" customWidth="1"/>
    <col min="15637" max="15637" width="5" bestFit="1" customWidth="1"/>
    <col min="15638" max="15638" width="11.7109375" bestFit="1" customWidth="1"/>
    <col min="15639" max="15639" width="9" bestFit="1" customWidth="1"/>
    <col min="15640" max="15640" width="2.7109375" customWidth="1"/>
    <col min="15641" max="15641" width="4.140625" customWidth="1"/>
    <col min="15643" max="15643" width="5" bestFit="1" customWidth="1"/>
    <col min="15644" max="15644" width="12.42578125" bestFit="1" customWidth="1"/>
    <col min="15645" max="15645" width="9" bestFit="1" customWidth="1"/>
    <col min="15646" max="15646" width="3.42578125" customWidth="1"/>
    <col min="15647" max="15647" width="4.140625" customWidth="1"/>
    <col min="15649" max="15649" width="5" bestFit="1" customWidth="1"/>
    <col min="15650" max="15650" width="11.5703125" bestFit="1" customWidth="1"/>
    <col min="15651" max="15651" width="10.85546875" bestFit="1" customWidth="1"/>
    <col min="15873" max="15873" width="4.140625" customWidth="1"/>
    <col min="15875" max="15875" width="5" bestFit="1" customWidth="1"/>
    <col min="15876" max="15876" width="12.42578125" bestFit="1" customWidth="1"/>
    <col min="15878" max="15878" width="6.28515625" customWidth="1"/>
    <col min="15879" max="15879" width="4.140625" customWidth="1"/>
    <col min="15881" max="15881" width="5" bestFit="1" customWidth="1"/>
    <col min="15882" max="15882" width="11.5703125" bestFit="1" customWidth="1"/>
    <col min="15883" max="15883" width="8.7109375" bestFit="1" customWidth="1"/>
    <col min="15884" max="15884" width="5.28515625" customWidth="1"/>
    <col min="15885" max="15885" width="4.140625" customWidth="1"/>
    <col min="15887" max="15887" width="5" bestFit="1" customWidth="1"/>
    <col min="15888" max="15888" width="11.7109375" bestFit="1" customWidth="1"/>
    <col min="15889" max="15889" width="9.28515625" bestFit="1" customWidth="1"/>
    <col min="15890" max="15890" width="5" customWidth="1"/>
    <col min="15891" max="15891" width="4.140625" customWidth="1"/>
    <col min="15893" max="15893" width="5" bestFit="1" customWidth="1"/>
    <col min="15894" max="15894" width="11.7109375" bestFit="1" customWidth="1"/>
    <col min="15895" max="15895" width="9" bestFit="1" customWidth="1"/>
    <col min="15896" max="15896" width="2.7109375" customWidth="1"/>
    <col min="15897" max="15897" width="4.140625" customWidth="1"/>
    <col min="15899" max="15899" width="5" bestFit="1" customWidth="1"/>
    <col min="15900" max="15900" width="12.42578125" bestFit="1" customWidth="1"/>
    <col min="15901" max="15901" width="9" bestFit="1" customWidth="1"/>
    <col min="15902" max="15902" width="3.42578125" customWidth="1"/>
    <col min="15903" max="15903" width="4.140625" customWidth="1"/>
    <col min="15905" max="15905" width="5" bestFit="1" customWidth="1"/>
    <col min="15906" max="15906" width="11.5703125" bestFit="1" customWidth="1"/>
    <col min="15907" max="15907" width="10.85546875" bestFit="1" customWidth="1"/>
    <col min="16129" max="16129" width="4.140625" customWidth="1"/>
    <col min="16131" max="16131" width="5" bestFit="1" customWidth="1"/>
    <col min="16132" max="16132" width="12.42578125" bestFit="1" customWidth="1"/>
    <col min="16134" max="16134" width="6.28515625" customWidth="1"/>
    <col min="16135" max="16135" width="4.140625" customWidth="1"/>
    <col min="16137" max="16137" width="5" bestFit="1" customWidth="1"/>
    <col min="16138" max="16138" width="11.5703125" bestFit="1" customWidth="1"/>
    <col min="16139" max="16139" width="8.7109375" bestFit="1" customWidth="1"/>
    <col min="16140" max="16140" width="5.28515625" customWidth="1"/>
    <col min="16141" max="16141" width="4.140625" customWidth="1"/>
    <col min="16143" max="16143" width="5" bestFit="1" customWidth="1"/>
    <col min="16144" max="16144" width="11.7109375" bestFit="1" customWidth="1"/>
    <col min="16145" max="16145" width="9.28515625" bestFit="1" customWidth="1"/>
    <col min="16146" max="16146" width="5" customWidth="1"/>
    <col min="16147" max="16147" width="4.140625" customWidth="1"/>
    <col min="16149" max="16149" width="5" bestFit="1" customWidth="1"/>
    <col min="16150" max="16150" width="11.7109375" bestFit="1" customWidth="1"/>
    <col min="16151" max="16151" width="9" bestFit="1" customWidth="1"/>
    <col min="16152" max="16152" width="2.7109375" customWidth="1"/>
    <col min="16153" max="16153" width="4.140625" customWidth="1"/>
    <col min="16155" max="16155" width="5" bestFit="1" customWidth="1"/>
    <col min="16156" max="16156" width="12.42578125" bestFit="1" customWidth="1"/>
    <col min="16157" max="16157" width="9" bestFit="1" customWidth="1"/>
    <col min="16158" max="16158" width="3.42578125" customWidth="1"/>
    <col min="16159" max="16159" width="4.140625" customWidth="1"/>
    <col min="16161" max="16161" width="5" bestFit="1" customWidth="1"/>
    <col min="16162" max="16162" width="11.5703125" bestFit="1" customWidth="1"/>
    <col min="16163" max="16163" width="10.85546875" bestFit="1" customWidth="1"/>
  </cols>
  <sheetData>
    <row r="1" spans="1:35" x14ac:dyDescent="0.2">
      <c r="A1" s="363" t="s">
        <v>2234</v>
      </c>
      <c r="B1" s="363"/>
      <c r="C1" s="363"/>
      <c r="D1" s="364"/>
      <c r="E1" s="364"/>
      <c r="F1" s="58"/>
      <c r="G1" s="363" t="s">
        <v>2235</v>
      </c>
      <c r="H1" s="363"/>
      <c r="I1" s="363"/>
      <c r="J1" s="364"/>
      <c r="K1" s="364"/>
      <c r="L1" s="58"/>
      <c r="M1" s="363" t="s">
        <v>2236</v>
      </c>
      <c r="N1" s="363"/>
      <c r="O1" s="363"/>
      <c r="P1" s="364"/>
      <c r="Q1" s="364"/>
      <c r="R1" s="58"/>
      <c r="S1" s="363" t="s">
        <v>2237</v>
      </c>
      <c r="T1" s="363"/>
      <c r="U1" s="363"/>
      <c r="V1" s="364"/>
      <c r="W1" s="364"/>
      <c r="X1" s="58"/>
      <c r="Y1" s="363" t="s">
        <v>2238</v>
      </c>
      <c r="Z1" s="363"/>
      <c r="AA1" s="363"/>
      <c r="AB1" s="364"/>
      <c r="AC1" s="364"/>
      <c r="AD1" s="58"/>
      <c r="AE1" s="363" t="s">
        <v>2239</v>
      </c>
      <c r="AF1" s="363"/>
      <c r="AG1" s="363"/>
      <c r="AH1" s="364"/>
      <c r="AI1" s="364"/>
    </row>
    <row r="2" spans="1:35" ht="25.5" x14ac:dyDescent="0.2">
      <c r="A2" s="59" t="s">
        <v>54</v>
      </c>
      <c r="B2" s="59" t="s">
        <v>2240</v>
      </c>
      <c r="C2" s="60" t="s">
        <v>1557</v>
      </c>
      <c r="D2" s="60" t="s">
        <v>2225</v>
      </c>
      <c r="E2" s="61" t="s">
        <v>2226</v>
      </c>
      <c r="F2" s="62"/>
      <c r="G2" s="59" t="s">
        <v>54</v>
      </c>
      <c r="H2" s="59" t="s">
        <v>2240</v>
      </c>
      <c r="I2" s="60" t="s">
        <v>1557</v>
      </c>
      <c r="J2" s="60" t="s">
        <v>2225</v>
      </c>
      <c r="K2" s="61" t="s">
        <v>2226</v>
      </c>
      <c r="L2" s="62"/>
      <c r="M2" s="59" t="s">
        <v>54</v>
      </c>
      <c r="N2" s="59" t="s">
        <v>2240</v>
      </c>
      <c r="O2" s="60" t="s">
        <v>1557</v>
      </c>
      <c r="P2" s="60" t="s">
        <v>2225</v>
      </c>
      <c r="Q2" s="61" t="s">
        <v>2226</v>
      </c>
      <c r="R2" s="62"/>
      <c r="S2" s="59" t="s">
        <v>54</v>
      </c>
      <c r="T2" s="59" t="s">
        <v>2240</v>
      </c>
      <c r="U2" s="60" t="s">
        <v>1557</v>
      </c>
      <c r="V2" s="60" t="s">
        <v>2225</v>
      </c>
      <c r="W2" s="61" t="s">
        <v>2226</v>
      </c>
      <c r="X2" s="62"/>
      <c r="Y2" s="59" t="s">
        <v>54</v>
      </c>
      <c r="Z2" s="59" t="s">
        <v>2240</v>
      </c>
      <c r="AA2" s="60" t="s">
        <v>1557</v>
      </c>
      <c r="AB2" s="60" t="s">
        <v>2225</v>
      </c>
      <c r="AC2" s="61" t="s">
        <v>2226</v>
      </c>
      <c r="AD2" s="62"/>
      <c r="AE2" s="59" t="s">
        <v>54</v>
      </c>
      <c r="AF2" s="59" t="s">
        <v>2240</v>
      </c>
      <c r="AG2" s="60" t="s">
        <v>1557</v>
      </c>
      <c r="AH2" s="60" t="s">
        <v>2225</v>
      </c>
      <c r="AI2" s="61" t="s">
        <v>2226</v>
      </c>
    </row>
    <row r="3" spans="1:35" x14ac:dyDescent="0.2">
      <c r="A3" s="161">
        <v>1</v>
      </c>
      <c r="B3" s="161" t="s">
        <v>2336</v>
      </c>
      <c r="C3" s="161" t="s">
        <v>570</v>
      </c>
      <c r="D3" s="160" t="s">
        <v>2337</v>
      </c>
      <c r="E3" s="160" t="s">
        <v>2338</v>
      </c>
      <c r="G3" s="161">
        <v>1</v>
      </c>
      <c r="H3" s="161" t="s">
        <v>1568</v>
      </c>
      <c r="I3" s="161" t="s">
        <v>575</v>
      </c>
      <c r="J3" s="160" t="s">
        <v>1569</v>
      </c>
      <c r="K3" s="160" t="s">
        <v>1570</v>
      </c>
      <c r="M3" s="161">
        <v>1</v>
      </c>
      <c r="N3" s="161" t="s">
        <v>651</v>
      </c>
      <c r="O3" s="161" t="s">
        <v>580</v>
      </c>
      <c r="P3" s="160" t="s">
        <v>652</v>
      </c>
      <c r="Q3" s="160" t="s">
        <v>564</v>
      </c>
      <c r="S3" s="161">
        <v>1</v>
      </c>
      <c r="T3" s="161" t="s">
        <v>1076</v>
      </c>
      <c r="U3" s="161" t="s">
        <v>585</v>
      </c>
      <c r="V3" s="160" t="s">
        <v>1499</v>
      </c>
      <c r="W3" s="160" t="s">
        <v>136</v>
      </c>
      <c r="Y3" s="161">
        <v>1</v>
      </c>
      <c r="Z3" s="161" t="s">
        <v>1219</v>
      </c>
      <c r="AA3" s="161" t="s">
        <v>590</v>
      </c>
      <c r="AB3" s="160" t="s">
        <v>1503</v>
      </c>
      <c r="AC3" s="160" t="s">
        <v>288</v>
      </c>
      <c r="AE3" s="161">
        <v>1</v>
      </c>
      <c r="AF3" s="161" t="s">
        <v>1306</v>
      </c>
      <c r="AG3" s="161" t="s">
        <v>595</v>
      </c>
      <c r="AH3" s="160" t="s">
        <v>362</v>
      </c>
      <c r="AI3" s="160" t="s">
        <v>363</v>
      </c>
    </row>
    <row r="4" spans="1:35" x14ac:dyDescent="0.2">
      <c r="A4" s="161">
        <v>2</v>
      </c>
      <c r="B4" s="161" t="s">
        <v>2351</v>
      </c>
      <c r="C4" s="161" t="s">
        <v>570</v>
      </c>
      <c r="D4" s="160" t="s">
        <v>2352</v>
      </c>
      <c r="E4" s="160" t="s">
        <v>2353</v>
      </c>
      <c r="G4" s="161">
        <v>2</v>
      </c>
      <c r="H4" s="161" t="s">
        <v>1571</v>
      </c>
      <c r="I4" s="161" t="s">
        <v>575</v>
      </c>
      <c r="J4" s="160" t="s">
        <v>699</v>
      </c>
      <c r="K4" s="160" t="s">
        <v>1572</v>
      </c>
      <c r="M4" s="161">
        <v>2</v>
      </c>
      <c r="N4" s="161" t="s">
        <v>678</v>
      </c>
      <c r="O4" s="161" t="s">
        <v>580</v>
      </c>
      <c r="P4" s="160" t="s">
        <v>302</v>
      </c>
      <c r="Q4" s="160" t="s">
        <v>679</v>
      </c>
      <c r="S4" s="161">
        <v>2</v>
      </c>
      <c r="T4" s="161" t="s">
        <v>1081</v>
      </c>
      <c r="U4" s="161" t="s">
        <v>585</v>
      </c>
      <c r="V4" s="160" t="s">
        <v>2826</v>
      </c>
      <c r="W4" s="160" t="s">
        <v>137</v>
      </c>
      <c r="Y4" s="161">
        <v>2</v>
      </c>
      <c r="Z4" s="161" t="s">
        <v>1203</v>
      </c>
      <c r="AA4" s="161" t="s">
        <v>590</v>
      </c>
      <c r="AB4" s="160" t="s">
        <v>1508</v>
      </c>
      <c r="AC4" s="160" t="s">
        <v>303</v>
      </c>
      <c r="AE4" s="161">
        <v>2</v>
      </c>
      <c r="AF4" s="161" t="s">
        <v>1307</v>
      </c>
      <c r="AG4" s="161" t="s">
        <v>595</v>
      </c>
      <c r="AH4" s="160" t="s">
        <v>364</v>
      </c>
      <c r="AI4" s="160" t="s">
        <v>365</v>
      </c>
    </row>
    <row r="5" spans="1:35" x14ac:dyDescent="0.2">
      <c r="A5" s="161">
        <v>3</v>
      </c>
      <c r="B5" s="161" t="s">
        <v>2372</v>
      </c>
      <c r="C5" s="161" t="s">
        <v>570</v>
      </c>
      <c r="D5" s="160" t="s">
        <v>2373</v>
      </c>
      <c r="E5" s="160" t="s">
        <v>2374</v>
      </c>
      <c r="G5" s="161">
        <v>3</v>
      </c>
      <c r="H5" s="161" t="s">
        <v>1592</v>
      </c>
      <c r="I5" s="161" t="s">
        <v>575</v>
      </c>
      <c r="J5" s="160" t="s">
        <v>328</v>
      </c>
      <c r="K5" s="160" t="s">
        <v>1593</v>
      </c>
      <c r="M5" s="161">
        <v>3</v>
      </c>
      <c r="N5" s="161" t="s">
        <v>680</v>
      </c>
      <c r="O5" s="161" t="s">
        <v>580</v>
      </c>
      <c r="P5" s="160" t="s">
        <v>681</v>
      </c>
      <c r="Q5" s="160" t="s">
        <v>682</v>
      </c>
      <c r="S5" s="161">
        <v>3</v>
      </c>
      <c r="T5" s="161" t="s">
        <v>1089</v>
      </c>
      <c r="U5" s="161" t="s">
        <v>585</v>
      </c>
      <c r="V5" s="160" t="s">
        <v>2278</v>
      </c>
      <c r="W5" s="160" t="s">
        <v>139</v>
      </c>
      <c r="Y5" s="161">
        <v>3</v>
      </c>
      <c r="Z5" s="161" t="s">
        <v>1221</v>
      </c>
      <c r="AA5" s="161" t="s">
        <v>590</v>
      </c>
      <c r="AB5" s="160" t="s">
        <v>1222</v>
      </c>
      <c r="AC5" s="160" t="s">
        <v>307</v>
      </c>
      <c r="AE5" s="161">
        <v>3</v>
      </c>
      <c r="AF5" s="161" t="s">
        <v>1316</v>
      </c>
      <c r="AG5" s="161" t="s">
        <v>595</v>
      </c>
      <c r="AH5" s="160" t="s">
        <v>1317</v>
      </c>
      <c r="AI5" s="160" t="s">
        <v>366</v>
      </c>
    </row>
    <row r="6" spans="1:35" x14ac:dyDescent="0.2">
      <c r="A6" s="161">
        <v>4</v>
      </c>
      <c r="B6" s="161" t="s">
        <v>2386</v>
      </c>
      <c r="C6" s="161" t="s">
        <v>570</v>
      </c>
      <c r="D6" s="160" t="s">
        <v>283</v>
      </c>
      <c r="E6" s="160" t="s">
        <v>509</v>
      </c>
      <c r="G6" s="161">
        <v>4</v>
      </c>
      <c r="H6" s="161" t="s">
        <v>1594</v>
      </c>
      <c r="I6" s="161" t="s">
        <v>575</v>
      </c>
      <c r="J6" s="160" t="s">
        <v>1595</v>
      </c>
      <c r="K6" s="160" t="s">
        <v>1596</v>
      </c>
      <c r="M6" s="161">
        <v>4</v>
      </c>
      <c r="N6" s="161" t="s">
        <v>702</v>
      </c>
      <c r="O6" s="161" t="s">
        <v>580</v>
      </c>
      <c r="P6" s="160" t="s">
        <v>703</v>
      </c>
      <c r="Q6" s="160" t="s">
        <v>704</v>
      </c>
      <c r="S6" s="161">
        <v>4</v>
      </c>
      <c r="T6" s="161" t="s">
        <v>1093</v>
      </c>
      <c r="U6" s="161" t="s">
        <v>585</v>
      </c>
      <c r="V6" s="160" t="s">
        <v>2019</v>
      </c>
      <c r="W6" s="160" t="s">
        <v>140</v>
      </c>
      <c r="Y6" s="161">
        <v>4</v>
      </c>
      <c r="Z6" s="161" t="s">
        <v>1204</v>
      </c>
      <c r="AA6" s="161" t="s">
        <v>590</v>
      </c>
      <c r="AB6" s="160" t="s">
        <v>2058</v>
      </c>
      <c r="AC6" s="160" t="s">
        <v>326</v>
      </c>
      <c r="AE6" s="161">
        <v>4</v>
      </c>
      <c r="AF6" s="161" t="s">
        <v>1318</v>
      </c>
      <c r="AG6" s="161" t="s">
        <v>595</v>
      </c>
      <c r="AH6" s="160" t="s">
        <v>1319</v>
      </c>
      <c r="AI6" s="160" t="s">
        <v>277</v>
      </c>
    </row>
    <row r="7" spans="1:35" x14ac:dyDescent="0.2">
      <c r="A7" s="161">
        <v>5</v>
      </c>
      <c r="B7" s="161" t="s">
        <v>2405</v>
      </c>
      <c r="C7" s="161" t="s">
        <v>570</v>
      </c>
      <c r="D7" s="160" t="s">
        <v>751</v>
      </c>
      <c r="E7" s="160" t="s">
        <v>2406</v>
      </c>
      <c r="G7" s="161">
        <v>5</v>
      </c>
      <c r="H7" s="161" t="s">
        <v>1617</v>
      </c>
      <c r="I7" s="161" t="s">
        <v>575</v>
      </c>
      <c r="J7" s="160" t="s">
        <v>141</v>
      </c>
      <c r="K7" s="160" t="s">
        <v>367</v>
      </c>
      <c r="M7" s="161">
        <v>5</v>
      </c>
      <c r="N7" s="161" t="s">
        <v>705</v>
      </c>
      <c r="O7" s="161" t="s">
        <v>580</v>
      </c>
      <c r="P7" s="160" t="s">
        <v>706</v>
      </c>
      <c r="Q7" s="160" t="s">
        <v>707</v>
      </c>
      <c r="S7" s="161">
        <v>5</v>
      </c>
      <c r="T7" s="161" t="s">
        <v>1096</v>
      </c>
      <c r="U7" s="161" t="s">
        <v>585</v>
      </c>
      <c r="V7" s="160" t="s">
        <v>2007</v>
      </c>
      <c r="W7" s="160" t="s">
        <v>142</v>
      </c>
      <c r="Y7" s="161">
        <v>5</v>
      </c>
      <c r="Z7" s="161" t="s">
        <v>1239</v>
      </c>
      <c r="AA7" s="161" t="s">
        <v>590</v>
      </c>
      <c r="AB7" s="160" t="s">
        <v>1524</v>
      </c>
      <c r="AC7" s="160" t="s">
        <v>332</v>
      </c>
      <c r="AE7" s="161">
        <v>5</v>
      </c>
      <c r="AF7" s="161" t="s">
        <v>1326</v>
      </c>
      <c r="AG7" s="161" t="s">
        <v>595</v>
      </c>
      <c r="AH7" s="160" t="s">
        <v>368</v>
      </c>
      <c r="AI7" s="160" t="s">
        <v>224</v>
      </c>
    </row>
    <row r="8" spans="1:35" x14ac:dyDescent="0.2">
      <c r="A8" s="161">
        <v>6</v>
      </c>
      <c r="B8" s="161" t="s">
        <v>2418</v>
      </c>
      <c r="C8" s="161" t="s">
        <v>570</v>
      </c>
      <c r="D8" s="160" t="s">
        <v>2419</v>
      </c>
      <c r="E8" s="160" t="s">
        <v>165</v>
      </c>
      <c r="G8" s="161">
        <v>6</v>
      </c>
      <c r="H8" s="161" t="s">
        <v>1618</v>
      </c>
      <c r="I8" s="161" t="s">
        <v>575</v>
      </c>
      <c r="J8" s="160" t="s">
        <v>786</v>
      </c>
      <c r="K8" s="160" t="s">
        <v>1619</v>
      </c>
      <c r="M8" s="161">
        <v>6</v>
      </c>
      <c r="N8" s="161" t="s">
        <v>728</v>
      </c>
      <c r="O8" s="161" t="s">
        <v>580</v>
      </c>
      <c r="P8" s="160" t="s">
        <v>2765</v>
      </c>
      <c r="Q8" s="160" t="s">
        <v>729</v>
      </c>
      <c r="S8" s="161">
        <v>6</v>
      </c>
      <c r="T8" s="161" t="s">
        <v>1100</v>
      </c>
      <c r="U8" s="161" t="s">
        <v>585</v>
      </c>
      <c r="V8" s="160" t="s">
        <v>2281</v>
      </c>
      <c r="W8" s="160" t="s">
        <v>2009</v>
      </c>
      <c r="Y8" s="161">
        <v>6</v>
      </c>
      <c r="Z8" s="161" t="s">
        <v>1227</v>
      </c>
      <c r="AA8" s="161" t="s">
        <v>590</v>
      </c>
      <c r="AB8" s="160" t="s">
        <v>520</v>
      </c>
      <c r="AC8" s="160" t="s">
        <v>208</v>
      </c>
      <c r="AE8" s="161">
        <v>6</v>
      </c>
      <c r="AF8" s="161" t="s">
        <v>1327</v>
      </c>
      <c r="AG8" s="161" t="s">
        <v>595</v>
      </c>
      <c r="AH8" s="160" t="s">
        <v>394</v>
      </c>
      <c r="AI8" s="160" t="s">
        <v>241</v>
      </c>
    </row>
    <row r="9" spans="1:35" x14ac:dyDescent="0.2">
      <c r="A9" s="161">
        <v>7</v>
      </c>
      <c r="B9" s="161" t="s">
        <v>2430</v>
      </c>
      <c r="C9" s="161" t="s">
        <v>570</v>
      </c>
      <c r="D9" s="160" t="s">
        <v>2431</v>
      </c>
      <c r="E9" s="160" t="s">
        <v>2432</v>
      </c>
      <c r="G9" s="161">
        <v>7</v>
      </c>
      <c r="H9" s="161" t="s">
        <v>1638</v>
      </c>
      <c r="I9" s="161" t="s">
        <v>575</v>
      </c>
      <c r="J9" s="160" t="s">
        <v>143</v>
      </c>
      <c r="K9" s="160" t="s">
        <v>496</v>
      </c>
      <c r="M9" s="161">
        <v>7</v>
      </c>
      <c r="N9" s="161" t="s">
        <v>730</v>
      </c>
      <c r="O9" s="161" t="s">
        <v>580</v>
      </c>
      <c r="P9" s="160" t="s">
        <v>731</v>
      </c>
      <c r="Q9" s="160" t="s">
        <v>732</v>
      </c>
      <c r="S9" s="161">
        <v>7</v>
      </c>
      <c r="T9" s="161" t="s">
        <v>1104</v>
      </c>
      <c r="U9" s="161" t="s">
        <v>585</v>
      </c>
      <c r="V9" s="160" t="s">
        <v>2012</v>
      </c>
      <c r="W9" s="160" t="s">
        <v>144</v>
      </c>
      <c r="Y9" s="161">
        <v>7</v>
      </c>
      <c r="Z9" s="161" t="s">
        <v>1253</v>
      </c>
      <c r="AA9" s="161" t="s">
        <v>590</v>
      </c>
      <c r="AB9" s="160" t="s">
        <v>1505</v>
      </c>
      <c r="AC9" s="160" t="s">
        <v>298</v>
      </c>
      <c r="AE9" s="161">
        <v>7</v>
      </c>
      <c r="AF9" s="161" t="s">
        <v>1342</v>
      </c>
      <c r="AG9" s="161" t="s">
        <v>595</v>
      </c>
      <c r="AH9" s="160" t="s">
        <v>398</v>
      </c>
      <c r="AI9" s="160" t="s">
        <v>399</v>
      </c>
    </row>
    <row r="10" spans="1:35" x14ac:dyDescent="0.2">
      <c r="A10" s="161">
        <v>8</v>
      </c>
      <c r="B10" s="161" t="s">
        <v>2444</v>
      </c>
      <c r="C10" s="161" t="s">
        <v>570</v>
      </c>
      <c r="D10" s="160" t="s">
        <v>2445</v>
      </c>
      <c r="E10" s="160" t="s">
        <v>530</v>
      </c>
      <c r="G10" s="161">
        <v>8</v>
      </c>
      <c r="H10" s="161" t="s">
        <v>1639</v>
      </c>
      <c r="I10" s="161" t="s">
        <v>575</v>
      </c>
      <c r="J10" s="160" t="s">
        <v>799</v>
      </c>
      <c r="K10" s="160" t="s">
        <v>1640</v>
      </c>
      <c r="M10" s="161">
        <v>8</v>
      </c>
      <c r="N10" s="161" t="s">
        <v>747</v>
      </c>
      <c r="O10" s="161" t="s">
        <v>580</v>
      </c>
      <c r="P10" s="160" t="s">
        <v>2767</v>
      </c>
      <c r="Q10" s="160" t="s">
        <v>281</v>
      </c>
      <c r="S10" s="161">
        <v>8</v>
      </c>
      <c r="T10" s="161" t="s">
        <v>1107</v>
      </c>
      <c r="U10" s="161" t="s">
        <v>585</v>
      </c>
      <c r="V10" s="160" t="s">
        <v>2013</v>
      </c>
      <c r="W10" s="160" t="s">
        <v>146</v>
      </c>
      <c r="Y10" s="161">
        <v>8</v>
      </c>
      <c r="Z10" s="161" t="s">
        <v>1278</v>
      </c>
      <c r="AA10" s="161" t="s">
        <v>590</v>
      </c>
      <c r="AB10" s="160" t="s">
        <v>451</v>
      </c>
      <c r="AC10" s="160" t="s">
        <v>253</v>
      </c>
      <c r="AE10" s="161">
        <v>8</v>
      </c>
      <c r="AF10" s="161" t="s">
        <v>1343</v>
      </c>
      <c r="AG10" s="161" t="s">
        <v>595</v>
      </c>
      <c r="AH10" s="160" t="s">
        <v>430</v>
      </c>
      <c r="AI10" s="160" t="s">
        <v>431</v>
      </c>
    </row>
    <row r="11" spans="1:35" x14ac:dyDescent="0.2">
      <c r="A11" s="161">
        <v>9</v>
      </c>
      <c r="B11" s="161" t="s">
        <v>2464</v>
      </c>
      <c r="C11" s="161" t="s">
        <v>570</v>
      </c>
      <c r="D11" s="160" t="s">
        <v>2465</v>
      </c>
      <c r="E11" s="160" t="s">
        <v>319</v>
      </c>
      <c r="G11" s="161">
        <v>9</v>
      </c>
      <c r="H11" s="161" t="s">
        <v>1661</v>
      </c>
      <c r="I11" s="161" t="s">
        <v>575</v>
      </c>
      <c r="J11" s="160" t="s">
        <v>1662</v>
      </c>
      <c r="K11" s="160" t="s">
        <v>149</v>
      </c>
      <c r="M11" s="161">
        <v>9</v>
      </c>
      <c r="N11" s="161" t="s">
        <v>748</v>
      </c>
      <c r="O11" s="161" t="s">
        <v>580</v>
      </c>
      <c r="P11" s="160" t="s">
        <v>749</v>
      </c>
      <c r="Q11" s="160" t="s">
        <v>95</v>
      </c>
      <c r="S11" s="161">
        <v>9</v>
      </c>
      <c r="T11" s="161" t="s">
        <v>1109</v>
      </c>
      <c r="U11" s="161" t="s">
        <v>585</v>
      </c>
      <c r="V11" s="160" t="s">
        <v>2841</v>
      </c>
      <c r="W11" s="160" t="s">
        <v>147</v>
      </c>
      <c r="Y11" s="161">
        <v>9</v>
      </c>
      <c r="Z11" s="161" t="s">
        <v>1297</v>
      </c>
      <c r="AA11" s="161" t="s">
        <v>590</v>
      </c>
      <c r="AB11" s="160" t="s">
        <v>1507</v>
      </c>
      <c r="AC11" s="160" t="s">
        <v>301</v>
      </c>
      <c r="AE11" s="161">
        <v>9</v>
      </c>
      <c r="AF11" s="161" t="s">
        <v>1356</v>
      </c>
      <c r="AG11" s="161" t="s">
        <v>595</v>
      </c>
      <c r="AH11" s="160" t="s">
        <v>376</v>
      </c>
      <c r="AI11" s="160" t="s">
        <v>377</v>
      </c>
    </row>
    <row r="12" spans="1:35" x14ac:dyDescent="0.2">
      <c r="A12" s="161">
        <v>10</v>
      </c>
      <c r="B12" s="161" t="s">
        <v>2466</v>
      </c>
      <c r="C12" s="161" t="s">
        <v>570</v>
      </c>
      <c r="D12" s="160" t="s">
        <v>2467</v>
      </c>
      <c r="E12" s="160" t="s">
        <v>2468</v>
      </c>
      <c r="G12" s="161">
        <v>10</v>
      </c>
      <c r="H12" s="161" t="s">
        <v>1663</v>
      </c>
      <c r="I12" s="161" t="s">
        <v>575</v>
      </c>
      <c r="J12" s="160" t="s">
        <v>1664</v>
      </c>
      <c r="K12" s="160" t="s">
        <v>165</v>
      </c>
      <c r="M12" s="161">
        <v>10</v>
      </c>
      <c r="N12" s="161" t="s">
        <v>770</v>
      </c>
      <c r="O12" s="161" t="s">
        <v>580</v>
      </c>
      <c r="P12" s="160" t="s">
        <v>2853</v>
      </c>
      <c r="Q12" s="160" t="s">
        <v>771</v>
      </c>
      <c r="S12" s="161">
        <v>10</v>
      </c>
      <c r="T12" s="161" t="s">
        <v>1113</v>
      </c>
      <c r="U12" s="161" t="s">
        <v>585</v>
      </c>
      <c r="V12" s="160" t="s">
        <v>523</v>
      </c>
      <c r="W12" s="160" t="s">
        <v>149</v>
      </c>
      <c r="Y12" s="161">
        <v>10</v>
      </c>
      <c r="Z12" s="161" t="s">
        <v>1246</v>
      </c>
      <c r="AA12" s="161" t="s">
        <v>590</v>
      </c>
      <c r="AB12" s="160" t="s">
        <v>1247</v>
      </c>
      <c r="AC12" s="160" t="s">
        <v>248</v>
      </c>
      <c r="AE12" s="161">
        <v>10</v>
      </c>
      <c r="AF12" s="161" t="s">
        <v>1359</v>
      </c>
      <c r="AG12" s="161" t="s">
        <v>595</v>
      </c>
      <c r="AH12" s="160" t="s">
        <v>385</v>
      </c>
      <c r="AI12" s="160" t="s">
        <v>386</v>
      </c>
    </row>
    <row r="13" spans="1:35" x14ac:dyDescent="0.2">
      <c r="A13" s="161">
        <v>11</v>
      </c>
      <c r="B13" s="161" t="s">
        <v>2493</v>
      </c>
      <c r="C13" s="161" t="s">
        <v>570</v>
      </c>
      <c r="D13" s="160" t="s">
        <v>2462</v>
      </c>
      <c r="E13" s="160" t="s">
        <v>2494</v>
      </c>
      <c r="G13" s="161">
        <v>11</v>
      </c>
      <c r="H13" s="161" t="s">
        <v>1683</v>
      </c>
      <c r="I13" s="161" t="s">
        <v>575</v>
      </c>
      <c r="J13" s="160" t="s">
        <v>1684</v>
      </c>
      <c r="K13" s="160" t="s">
        <v>1685</v>
      </c>
      <c r="M13" s="161">
        <v>11</v>
      </c>
      <c r="N13" s="161" t="s">
        <v>772</v>
      </c>
      <c r="O13" s="161" t="s">
        <v>580</v>
      </c>
      <c r="P13" s="160" t="s">
        <v>773</v>
      </c>
      <c r="Q13" s="160" t="s">
        <v>774</v>
      </c>
      <c r="S13" s="161">
        <v>11</v>
      </c>
      <c r="T13" s="161" t="s">
        <v>1116</v>
      </c>
      <c r="U13" s="161" t="s">
        <v>585</v>
      </c>
      <c r="V13" s="160" t="s">
        <v>2843</v>
      </c>
      <c r="W13" s="160" t="s">
        <v>151</v>
      </c>
      <c r="Y13" s="161">
        <v>11</v>
      </c>
      <c r="Z13" s="161" t="s">
        <v>1250</v>
      </c>
      <c r="AA13" s="161" t="s">
        <v>590</v>
      </c>
      <c r="AB13" s="160" t="s">
        <v>2074</v>
      </c>
      <c r="AC13" s="160" t="s">
        <v>310</v>
      </c>
      <c r="AE13" s="161">
        <v>11</v>
      </c>
      <c r="AF13" s="161" t="s">
        <v>1369</v>
      </c>
      <c r="AG13" s="161" t="s">
        <v>595</v>
      </c>
      <c r="AH13" s="160" t="s">
        <v>389</v>
      </c>
      <c r="AI13" s="160" t="s">
        <v>390</v>
      </c>
    </row>
    <row r="14" spans="1:35" x14ac:dyDescent="0.2">
      <c r="A14" s="161">
        <v>12</v>
      </c>
      <c r="B14" s="161" t="s">
        <v>2495</v>
      </c>
      <c r="C14" s="161" t="s">
        <v>570</v>
      </c>
      <c r="D14" s="160" t="s">
        <v>2496</v>
      </c>
      <c r="E14" s="160" t="s">
        <v>840</v>
      </c>
      <c r="G14" s="161">
        <v>12</v>
      </c>
      <c r="H14" s="161" t="s">
        <v>1686</v>
      </c>
      <c r="I14" s="161" t="s">
        <v>575</v>
      </c>
      <c r="J14" s="160" t="s">
        <v>1687</v>
      </c>
      <c r="K14" s="160" t="s">
        <v>288</v>
      </c>
      <c r="M14" s="161">
        <v>12</v>
      </c>
      <c r="N14" s="161" t="s">
        <v>789</v>
      </c>
      <c r="O14" s="161" t="s">
        <v>580</v>
      </c>
      <c r="P14" s="160" t="s">
        <v>2775</v>
      </c>
      <c r="Q14" s="160" t="s">
        <v>790</v>
      </c>
      <c r="S14" s="161">
        <v>12</v>
      </c>
      <c r="T14" s="161" t="s">
        <v>1108</v>
      </c>
      <c r="U14" s="161" t="s">
        <v>585</v>
      </c>
      <c r="V14" s="160" t="s">
        <v>2853</v>
      </c>
      <c r="W14" s="160" t="s">
        <v>223</v>
      </c>
      <c r="Y14" s="161">
        <v>12</v>
      </c>
      <c r="Z14" s="161" t="s">
        <v>1260</v>
      </c>
      <c r="AA14" s="161" t="s">
        <v>590</v>
      </c>
      <c r="AB14" s="160" t="s">
        <v>1511</v>
      </c>
      <c r="AC14" s="160" t="s">
        <v>149</v>
      </c>
      <c r="AE14" s="161">
        <v>12</v>
      </c>
      <c r="AF14" s="161" t="s">
        <v>1377</v>
      </c>
      <c r="AG14" s="161" t="s">
        <v>595</v>
      </c>
      <c r="AH14" s="160" t="s">
        <v>391</v>
      </c>
      <c r="AI14" s="160" t="s">
        <v>392</v>
      </c>
    </row>
    <row r="15" spans="1:35" x14ac:dyDescent="0.2">
      <c r="A15" s="161">
        <v>13</v>
      </c>
      <c r="B15" s="161" t="s">
        <v>2521</v>
      </c>
      <c r="C15" s="161" t="s">
        <v>570</v>
      </c>
      <c r="D15" s="160" t="s">
        <v>2522</v>
      </c>
      <c r="E15" s="160" t="s">
        <v>2523</v>
      </c>
      <c r="G15" s="161">
        <v>13</v>
      </c>
      <c r="H15" s="161" t="s">
        <v>1710</v>
      </c>
      <c r="I15" s="161" t="s">
        <v>575</v>
      </c>
      <c r="J15" s="160" t="s">
        <v>1711</v>
      </c>
      <c r="K15" s="160" t="s">
        <v>365</v>
      </c>
      <c r="M15" s="161">
        <v>13</v>
      </c>
      <c r="N15" s="161" t="s">
        <v>791</v>
      </c>
      <c r="O15" s="161" t="s">
        <v>580</v>
      </c>
      <c r="P15" s="160" t="s">
        <v>792</v>
      </c>
      <c r="Q15" s="160" t="s">
        <v>466</v>
      </c>
      <c r="S15" s="161">
        <v>13</v>
      </c>
      <c r="T15" s="161" t="s">
        <v>1115</v>
      </c>
      <c r="U15" s="161" t="s">
        <v>585</v>
      </c>
      <c r="V15" s="160" t="s">
        <v>2015</v>
      </c>
      <c r="W15" s="160" t="s">
        <v>227</v>
      </c>
      <c r="Y15" s="161">
        <v>13</v>
      </c>
      <c r="Z15" s="161" t="s">
        <v>1263</v>
      </c>
      <c r="AA15" s="161" t="s">
        <v>590</v>
      </c>
      <c r="AB15" s="160" t="s">
        <v>1264</v>
      </c>
      <c r="AC15" s="160" t="s">
        <v>291</v>
      </c>
      <c r="AE15" s="161">
        <v>13</v>
      </c>
      <c r="AF15" s="161" t="s">
        <v>1378</v>
      </c>
      <c r="AG15" s="161" t="s">
        <v>595</v>
      </c>
      <c r="AH15" s="160" t="s">
        <v>412</v>
      </c>
      <c r="AI15" s="160" t="s">
        <v>413</v>
      </c>
    </row>
    <row r="16" spans="1:35" x14ac:dyDescent="0.2">
      <c r="A16" s="161">
        <v>14</v>
      </c>
      <c r="B16" s="161" t="s">
        <v>2524</v>
      </c>
      <c r="C16" s="161" t="s">
        <v>570</v>
      </c>
      <c r="D16" s="160" t="s">
        <v>2525</v>
      </c>
      <c r="E16" s="160" t="s">
        <v>2526</v>
      </c>
      <c r="G16" s="161">
        <v>14</v>
      </c>
      <c r="H16" s="161" t="s">
        <v>1712</v>
      </c>
      <c r="I16" s="161" t="s">
        <v>575</v>
      </c>
      <c r="J16" s="160" t="s">
        <v>1713</v>
      </c>
      <c r="K16" s="160" t="s">
        <v>1714</v>
      </c>
      <c r="M16" s="161">
        <v>14</v>
      </c>
      <c r="N16" s="161" t="s">
        <v>809</v>
      </c>
      <c r="O16" s="161" t="s">
        <v>580</v>
      </c>
      <c r="P16" s="160" t="s">
        <v>510</v>
      </c>
      <c r="Q16" s="160" t="s">
        <v>452</v>
      </c>
      <c r="S16" s="161">
        <v>14</v>
      </c>
      <c r="T16" s="161" t="s">
        <v>1097</v>
      </c>
      <c r="U16" s="161" t="s">
        <v>585</v>
      </c>
      <c r="V16" s="160" t="s">
        <v>2280</v>
      </c>
      <c r="W16" s="160" t="s">
        <v>261</v>
      </c>
      <c r="Y16" s="161">
        <v>14</v>
      </c>
      <c r="Z16" s="161" t="s">
        <v>1281</v>
      </c>
      <c r="AA16" s="161" t="s">
        <v>590</v>
      </c>
      <c r="AB16" s="160" t="s">
        <v>1512</v>
      </c>
      <c r="AC16" s="160" t="s">
        <v>201</v>
      </c>
      <c r="AE16" s="161">
        <v>14</v>
      </c>
      <c r="AF16" s="161" t="s">
        <v>1393</v>
      </c>
      <c r="AG16" s="161" t="s">
        <v>595</v>
      </c>
      <c r="AH16" s="160" t="s">
        <v>423</v>
      </c>
      <c r="AI16" s="160" t="s">
        <v>424</v>
      </c>
    </row>
    <row r="17" spans="1:35" x14ac:dyDescent="0.2">
      <c r="A17" s="161">
        <v>15</v>
      </c>
      <c r="B17" s="161" t="s">
        <v>2548</v>
      </c>
      <c r="C17" s="161" t="s">
        <v>570</v>
      </c>
      <c r="D17" s="160" t="s">
        <v>360</v>
      </c>
      <c r="E17" s="160" t="s">
        <v>2549</v>
      </c>
      <c r="G17" s="161">
        <v>15</v>
      </c>
      <c r="H17" s="161" t="s">
        <v>1730</v>
      </c>
      <c r="I17" s="161" t="s">
        <v>575</v>
      </c>
      <c r="J17" s="160" t="s">
        <v>1731</v>
      </c>
      <c r="K17" s="160" t="s">
        <v>1732</v>
      </c>
      <c r="M17" s="161">
        <v>15</v>
      </c>
      <c r="N17" s="161" t="s">
        <v>810</v>
      </c>
      <c r="O17" s="161" t="s">
        <v>580</v>
      </c>
      <c r="P17" s="160" t="s">
        <v>811</v>
      </c>
      <c r="Q17" s="160" t="s">
        <v>812</v>
      </c>
      <c r="S17" s="161">
        <v>15</v>
      </c>
      <c r="T17" s="161" t="s">
        <v>2871</v>
      </c>
      <c r="U17" s="161" t="s">
        <v>585</v>
      </c>
      <c r="V17" s="160" t="s">
        <v>541</v>
      </c>
      <c r="W17" s="160" t="s">
        <v>2872</v>
      </c>
      <c r="Y17" s="161">
        <v>15</v>
      </c>
      <c r="Z17" s="161" t="s">
        <v>1242</v>
      </c>
      <c r="AA17" s="161" t="s">
        <v>590</v>
      </c>
      <c r="AB17" s="160" t="s">
        <v>1243</v>
      </c>
      <c r="AC17" s="160" t="s">
        <v>319</v>
      </c>
      <c r="AE17" s="161">
        <v>15</v>
      </c>
      <c r="AF17" s="161" t="s">
        <v>1394</v>
      </c>
      <c r="AG17" s="161" t="s">
        <v>595</v>
      </c>
      <c r="AH17" s="160" t="s">
        <v>434</v>
      </c>
      <c r="AI17" s="160" t="s">
        <v>435</v>
      </c>
    </row>
    <row r="18" spans="1:35" x14ac:dyDescent="0.2">
      <c r="A18" s="161">
        <v>16</v>
      </c>
      <c r="B18" s="161" t="s">
        <v>2550</v>
      </c>
      <c r="C18" s="161" t="s">
        <v>570</v>
      </c>
      <c r="D18" s="160" t="s">
        <v>2551</v>
      </c>
      <c r="E18" s="160" t="s">
        <v>2552</v>
      </c>
      <c r="G18" s="161">
        <v>16</v>
      </c>
      <c r="H18" s="161" t="s">
        <v>1751</v>
      </c>
      <c r="I18" s="161" t="s">
        <v>575</v>
      </c>
      <c r="J18" s="160" t="s">
        <v>1752</v>
      </c>
      <c r="K18" s="160" t="s">
        <v>1753</v>
      </c>
      <c r="M18" s="161">
        <v>16</v>
      </c>
      <c r="N18" s="161" t="s">
        <v>832</v>
      </c>
      <c r="O18" s="161" t="s">
        <v>580</v>
      </c>
      <c r="P18" s="160" t="s">
        <v>833</v>
      </c>
      <c r="Q18" s="160" t="s">
        <v>265</v>
      </c>
      <c r="S18" s="161">
        <v>16</v>
      </c>
      <c r="T18" s="161" t="s">
        <v>1125</v>
      </c>
      <c r="U18" s="161" t="s">
        <v>585</v>
      </c>
      <c r="V18" s="160" t="s">
        <v>2288</v>
      </c>
      <c r="W18" s="160" t="s">
        <v>153</v>
      </c>
      <c r="Y18" s="161">
        <v>16</v>
      </c>
      <c r="Z18" s="161" t="s">
        <v>1271</v>
      </c>
      <c r="AA18" s="161" t="s">
        <v>590</v>
      </c>
      <c r="AB18" s="160" t="s">
        <v>2098</v>
      </c>
      <c r="AC18" s="160" t="s">
        <v>225</v>
      </c>
      <c r="AE18" s="161">
        <v>16</v>
      </c>
      <c r="AF18" s="161" t="s">
        <v>1408</v>
      </c>
      <c r="AG18" s="161" t="s">
        <v>595</v>
      </c>
      <c r="AH18" s="160" t="s">
        <v>443</v>
      </c>
      <c r="AI18" s="160" t="s">
        <v>326</v>
      </c>
    </row>
    <row r="19" spans="1:35" x14ac:dyDescent="0.2">
      <c r="A19" s="161">
        <v>17</v>
      </c>
      <c r="B19" s="161" t="s">
        <v>2581</v>
      </c>
      <c r="C19" s="161" t="s">
        <v>570</v>
      </c>
      <c r="D19" s="160" t="s">
        <v>2582</v>
      </c>
      <c r="E19" s="160" t="s">
        <v>174</v>
      </c>
      <c r="G19" s="161">
        <v>17</v>
      </c>
      <c r="H19" s="161" t="s">
        <v>1754</v>
      </c>
      <c r="I19" s="161" t="s">
        <v>575</v>
      </c>
      <c r="J19" s="160" t="s">
        <v>1755</v>
      </c>
      <c r="K19" s="160" t="s">
        <v>1756</v>
      </c>
      <c r="M19" s="161">
        <v>17</v>
      </c>
      <c r="N19" s="161" t="s">
        <v>834</v>
      </c>
      <c r="O19" s="161" t="s">
        <v>580</v>
      </c>
      <c r="P19" s="160" t="s">
        <v>375</v>
      </c>
      <c r="Q19" s="160" t="s">
        <v>835</v>
      </c>
      <c r="S19" s="161">
        <v>17</v>
      </c>
      <c r="T19" s="161" t="s">
        <v>1138</v>
      </c>
      <c r="U19" s="161" t="s">
        <v>585</v>
      </c>
      <c r="V19" s="160" t="s">
        <v>2290</v>
      </c>
      <c r="W19" s="160" t="s">
        <v>157</v>
      </c>
      <c r="Y19" s="161">
        <v>17</v>
      </c>
      <c r="Z19" s="161" t="s">
        <v>1285</v>
      </c>
      <c r="AA19" s="161" t="s">
        <v>590</v>
      </c>
      <c r="AB19" s="160" t="s">
        <v>1286</v>
      </c>
      <c r="AC19" s="160" t="s">
        <v>324</v>
      </c>
      <c r="AE19" s="161">
        <v>17</v>
      </c>
      <c r="AF19" s="161" t="s">
        <v>1409</v>
      </c>
      <c r="AG19" s="161" t="s">
        <v>595</v>
      </c>
      <c r="AH19" s="160" t="s">
        <v>444</v>
      </c>
      <c r="AI19" s="160" t="s">
        <v>445</v>
      </c>
    </row>
    <row r="20" spans="1:35" x14ac:dyDescent="0.2">
      <c r="A20" s="161">
        <v>1</v>
      </c>
      <c r="B20" s="161" t="s">
        <v>2342</v>
      </c>
      <c r="C20" s="161" t="s">
        <v>571</v>
      </c>
      <c r="D20" s="160" t="s">
        <v>1584</v>
      </c>
      <c r="E20" s="160" t="s">
        <v>1570</v>
      </c>
      <c r="G20" s="161">
        <v>18</v>
      </c>
      <c r="H20" s="161" t="s">
        <v>1768</v>
      </c>
      <c r="I20" s="161" t="s">
        <v>575</v>
      </c>
      <c r="J20" s="160" t="s">
        <v>1769</v>
      </c>
      <c r="K20" s="160" t="s">
        <v>1770</v>
      </c>
      <c r="M20" s="161">
        <v>18</v>
      </c>
      <c r="N20" s="161" t="s">
        <v>847</v>
      </c>
      <c r="O20" s="161" t="s">
        <v>580</v>
      </c>
      <c r="P20" s="160" t="s">
        <v>848</v>
      </c>
      <c r="Q20" s="160" t="s">
        <v>849</v>
      </c>
      <c r="S20" s="161">
        <v>18</v>
      </c>
      <c r="T20" s="161" t="s">
        <v>1139</v>
      </c>
      <c r="U20" s="161" t="s">
        <v>585</v>
      </c>
      <c r="V20" s="160" t="s">
        <v>566</v>
      </c>
      <c r="W20" s="160" t="s">
        <v>158</v>
      </c>
      <c r="Y20" s="161">
        <v>18</v>
      </c>
      <c r="Z20" s="161" t="s">
        <v>1251</v>
      </c>
      <c r="AA20" s="161" t="s">
        <v>590</v>
      </c>
      <c r="AB20" s="160" t="s">
        <v>566</v>
      </c>
      <c r="AC20" s="160" t="s">
        <v>333</v>
      </c>
      <c r="AE20" s="161">
        <v>18</v>
      </c>
      <c r="AF20" s="161" t="s">
        <v>1419</v>
      </c>
      <c r="AG20" s="161" t="s">
        <v>595</v>
      </c>
      <c r="AH20" s="160" t="s">
        <v>447</v>
      </c>
      <c r="AI20" s="160" t="s">
        <v>448</v>
      </c>
    </row>
    <row r="21" spans="1:35" x14ac:dyDescent="0.2">
      <c r="A21" s="161">
        <v>2</v>
      </c>
      <c r="B21" s="161" t="s">
        <v>2346</v>
      </c>
      <c r="C21" s="161" t="s">
        <v>571</v>
      </c>
      <c r="D21" s="160" t="s">
        <v>2347</v>
      </c>
      <c r="E21" s="160" t="s">
        <v>519</v>
      </c>
      <c r="G21" s="161">
        <v>19</v>
      </c>
      <c r="H21" s="161" t="s">
        <v>1782</v>
      </c>
      <c r="I21" s="161" t="s">
        <v>575</v>
      </c>
      <c r="J21" s="160" t="s">
        <v>1783</v>
      </c>
      <c r="K21" s="160" t="s">
        <v>214</v>
      </c>
      <c r="M21" s="161">
        <v>19</v>
      </c>
      <c r="N21" s="161" t="s">
        <v>854</v>
      </c>
      <c r="O21" s="161" t="s">
        <v>580</v>
      </c>
      <c r="P21" s="160" t="s">
        <v>2780</v>
      </c>
      <c r="Q21" s="160" t="s">
        <v>562</v>
      </c>
      <c r="S21" s="161">
        <v>19</v>
      </c>
      <c r="T21" s="161" t="s">
        <v>1148</v>
      </c>
      <c r="U21" s="161" t="s">
        <v>585</v>
      </c>
      <c r="V21" s="160" t="s">
        <v>2035</v>
      </c>
      <c r="W21" s="160" t="s">
        <v>159</v>
      </c>
      <c r="Y21" s="161">
        <v>19</v>
      </c>
      <c r="Z21" s="161" t="s">
        <v>1256</v>
      </c>
      <c r="AA21" s="161" t="s">
        <v>590</v>
      </c>
      <c r="AB21" s="160" t="s">
        <v>1525</v>
      </c>
      <c r="AC21" s="160" t="s">
        <v>334</v>
      </c>
      <c r="AE21" s="161">
        <v>19</v>
      </c>
      <c r="AF21" s="161" t="s">
        <v>1422</v>
      </c>
      <c r="AG21" s="161" t="s">
        <v>595</v>
      </c>
      <c r="AH21" s="160" t="s">
        <v>451</v>
      </c>
      <c r="AI21" s="160" t="s">
        <v>285</v>
      </c>
    </row>
    <row r="22" spans="1:35" x14ac:dyDescent="0.2">
      <c r="A22" s="161">
        <v>3</v>
      </c>
      <c r="B22" s="161" t="s">
        <v>2377</v>
      </c>
      <c r="C22" s="161" t="s">
        <v>571</v>
      </c>
      <c r="D22" s="160" t="s">
        <v>2378</v>
      </c>
      <c r="E22" s="160" t="s">
        <v>1023</v>
      </c>
      <c r="G22" s="161">
        <v>20</v>
      </c>
      <c r="H22" s="161" t="s">
        <v>1794</v>
      </c>
      <c r="I22" s="161" t="s">
        <v>575</v>
      </c>
      <c r="J22" s="160" t="s">
        <v>1795</v>
      </c>
      <c r="K22" s="160" t="s">
        <v>1796</v>
      </c>
      <c r="M22" s="161">
        <v>20</v>
      </c>
      <c r="N22" s="161" t="s">
        <v>867</v>
      </c>
      <c r="O22" s="161" t="s">
        <v>580</v>
      </c>
      <c r="P22" s="160" t="s">
        <v>868</v>
      </c>
      <c r="Q22" s="160" t="s">
        <v>869</v>
      </c>
      <c r="S22" s="161">
        <v>20</v>
      </c>
      <c r="T22" s="161" t="s">
        <v>1149</v>
      </c>
      <c r="U22" s="161" t="s">
        <v>585</v>
      </c>
      <c r="V22" s="160" t="s">
        <v>2036</v>
      </c>
      <c r="W22" s="160" t="s">
        <v>160</v>
      </c>
      <c r="Y22" s="161">
        <v>20</v>
      </c>
      <c r="Z22" s="161" t="s">
        <v>1272</v>
      </c>
      <c r="AA22" s="161" t="s">
        <v>590</v>
      </c>
      <c r="AB22" s="160" t="s">
        <v>1273</v>
      </c>
      <c r="AC22" s="160" t="s">
        <v>336</v>
      </c>
      <c r="AE22" s="161">
        <v>20</v>
      </c>
      <c r="AF22" s="161" t="s">
        <v>1432</v>
      </c>
      <c r="AG22" s="161" t="s">
        <v>595</v>
      </c>
      <c r="AH22" s="160" t="s">
        <v>455</v>
      </c>
      <c r="AI22" s="160" t="s">
        <v>151</v>
      </c>
    </row>
    <row r="23" spans="1:35" x14ac:dyDescent="0.2">
      <c r="A23" s="161">
        <v>4</v>
      </c>
      <c r="B23" s="161" t="s">
        <v>2381</v>
      </c>
      <c r="C23" s="161" t="s">
        <v>571</v>
      </c>
      <c r="D23" s="160" t="s">
        <v>2382</v>
      </c>
      <c r="E23" s="160" t="s">
        <v>165</v>
      </c>
      <c r="G23" s="161">
        <v>21</v>
      </c>
      <c r="H23" s="161" t="s">
        <v>1808</v>
      </c>
      <c r="I23" s="161" t="s">
        <v>575</v>
      </c>
      <c r="J23" s="160" t="s">
        <v>1809</v>
      </c>
      <c r="K23" s="160" t="s">
        <v>1810</v>
      </c>
      <c r="M23" s="161">
        <v>21</v>
      </c>
      <c r="N23" s="161" t="s">
        <v>877</v>
      </c>
      <c r="O23" s="161" t="s">
        <v>580</v>
      </c>
      <c r="P23" s="160" t="s">
        <v>878</v>
      </c>
      <c r="Q23" s="160" t="s">
        <v>879</v>
      </c>
      <c r="S23" s="161">
        <v>21</v>
      </c>
      <c r="T23" s="161" t="s">
        <v>1158</v>
      </c>
      <c r="U23" s="161" t="s">
        <v>585</v>
      </c>
      <c r="V23" s="160" t="s">
        <v>2039</v>
      </c>
      <c r="W23" s="160" t="s">
        <v>162</v>
      </c>
      <c r="Y23" s="161">
        <v>21</v>
      </c>
      <c r="Z23" s="161" t="s">
        <v>1279</v>
      </c>
      <c r="AA23" s="161" t="s">
        <v>590</v>
      </c>
      <c r="AB23" s="160" t="s">
        <v>544</v>
      </c>
      <c r="AC23" s="160" t="s">
        <v>337</v>
      </c>
      <c r="AE23" s="161">
        <v>21</v>
      </c>
      <c r="AF23" s="161" t="s">
        <v>1436</v>
      </c>
      <c r="AG23" s="161" t="s">
        <v>595</v>
      </c>
      <c r="AH23" s="160" t="s">
        <v>467</v>
      </c>
      <c r="AI23" s="160" t="s">
        <v>197</v>
      </c>
    </row>
    <row r="24" spans="1:35" x14ac:dyDescent="0.2">
      <c r="A24" s="161">
        <v>5</v>
      </c>
      <c r="B24" s="161" t="s">
        <v>2411</v>
      </c>
      <c r="C24" s="161" t="s">
        <v>571</v>
      </c>
      <c r="D24" s="160" t="s">
        <v>875</v>
      </c>
      <c r="E24" s="160" t="s">
        <v>2412</v>
      </c>
      <c r="G24" s="161">
        <v>22</v>
      </c>
      <c r="H24" s="161" t="s">
        <v>1818</v>
      </c>
      <c r="I24" s="161" t="s">
        <v>575</v>
      </c>
      <c r="J24" s="160" t="s">
        <v>1819</v>
      </c>
      <c r="K24" s="160" t="s">
        <v>1775</v>
      </c>
      <c r="M24" s="161">
        <v>22</v>
      </c>
      <c r="N24" s="161" t="s">
        <v>884</v>
      </c>
      <c r="O24" s="161" t="s">
        <v>580</v>
      </c>
      <c r="P24" s="160" t="s">
        <v>2793</v>
      </c>
      <c r="Q24" s="160" t="s">
        <v>296</v>
      </c>
      <c r="S24" s="161">
        <v>22</v>
      </c>
      <c r="T24" s="161" t="s">
        <v>1159</v>
      </c>
      <c r="U24" s="161" t="s">
        <v>585</v>
      </c>
      <c r="V24" s="160" t="s">
        <v>2295</v>
      </c>
      <c r="W24" s="160" t="s">
        <v>164</v>
      </c>
      <c r="Y24" s="161">
        <v>22</v>
      </c>
      <c r="Z24" s="161" t="s">
        <v>1289</v>
      </c>
      <c r="AA24" s="161" t="s">
        <v>590</v>
      </c>
      <c r="AB24" s="160" t="s">
        <v>1527</v>
      </c>
      <c r="AC24" s="160" t="s">
        <v>257</v>
      </c>
      <c r="AE24" s="161">
        <v>22</v>
      </c>
      <c r="AF24" s="161" t="s">
        <v>1437</v>
      </c>
      <c r="AG24" s="161" t="s">
        <v>595</v>
      </c>
      <c r="AH24" s="160" t="s">
        <v>468</v>
      </c>
      <c r="AI24" s="160" t="s">
        <v>348</v>
      </c>
    </row>
    <row r="25" spans="1:35" x14ac:dyDescent="0.2">
      <c r="A25" s="161">
        <v>6</v>
      </c>
      <c r="B25" s="161" t="s">
        <v>2413</v>
      </c>
      <c r="C25" s="161" t="s">
        <v>571</v>
      </c>
      <c r="D25" s="160" t="s">
        <v>2414</v>
      </c>
      <c r="E25" s="160" t="s">
        <v>2160</v>
      </c>
      <c r="G25" s="161">
        <v>23</v>
      </c>
      <c r="H25" s="161" t="s">
        <v>1829</v>
      </c>
      <c r="I25" s="161" t="s">
        <v>575</v>
      </c>
      <c r="J25" s="160" t="s">
        <v>210</v>
      </c>
      <c r="K25" s="160" t="s">
        <v>1830</v>
      </c>
      <c r="M25" s="161">
        <v>23</v>
      </c>
      <c r="N25" s="161" t="s">
        <v>901</v>
      </c>
      <c r="O25" s="161" t="s">
        <v>580</v>
      </c>
      <c r="P25" s="160" t="s">
        <v>2796</v>
      </c>
      <c r="Q25" s="160" t="s">
        <v>902</v>
      </c>
      <c r="S25" s="161">
        <v>23</v>
      </c>
      <c r="T25" s="161" t="s">
        <v>1176</v>
      </c>
      <c r="U25" s="161" t="s">
        <v>585</v>
      </c>
      <c r="V25" s="160" t="s">
        <v>2300</v>
      </c>
      <c r="W25" s="160" t="s">
        <v>165</v>
      </c>
      <c r="Y25" s="161">
        <v>23</v>
      </c>
      <c r="Z25" s="161" t="s">
        <v>1301</v>
      </c>
      <c r="AA25" s="161" t="s">
        <v>590</v>
      </c>
      <c r="AB25" s="160" t="s">
        <v>1532</v>
      </c>
      <c r="AC25" s="160" t="s">
        <v>361</v>
      </c>
      <c r="AE25" s="161">
        <v>23</v>
      </c>
      <c r="AF25" s="161" t="s">
        <v>1444</v>
      </c>
      <c r="AG25" s="161" t="s">
        <v>595</v>
      </c>
      <c r="AH25" s="160" t="s">
        <v>1445</v>
      </c>
      <c r="AI25" s="160" t="s">
        <v>469</v>
      </c>
    </row>
    <row r="26" spans="1:35" x14ac:dyDescent="0.2">
      <c r="A26" s="161">
        <v>7</v>
      </c>
      <c r="B26" s="161" t="s">
        <v>2438</v>
      </c>
      <c r="C26" s="161" t="s">
        <v>571</v>
      </c>
      <c r="D26" s="160" t="s">
        <v>2439</v>
      </c>
      <c r="E26" s="160" t="s">
        <v>249</v>
      </c>
      <c r="G26" s="161">
        <v>24</v>
      </c>
      <c r="H26" s="161" t="s">
        <v>1841</v>
      </c>
      <c r="I26" s="161" t="s">
        <v>575</v>
      </c>
      <c r="J26" s="160" t="s">
        <v>1842</v>
      </c>
      <c r="K26" s="160" t="s">
        <v>543</v>
      </c>
      <c r="M26" s="161">
        <v>24</v>
      </c>
      <c r="N26" s="161" t="s">
        <v>908</v>
      </c>
      <c r="O26" s="161" t="s">
        <v>580</v>
      </c>
      <c r="P26" s="160" t="s">
        <v>1492</v>
      </c>
      <c r="Q26" s="160" t="s">
        <v>909</v>
      </c>
      <c r="S26" s="161">
        <v>24</v>
      </c>
      <c r="T26" s="161" t="s">
        <v>1177</v>
      </c>
      <c r="U26" s="161" t="s">
        <v>585</v>
      </c>
      <c r="V26" s="160" t="s">
        <v>2910</v>
      </c>
      <c r="W26" s="160" t="s">
        <v>166</v>
      </c>
      <c r="Y26" s="161">
        <v>24</v>
      </c>
      <c r="Z26" s="161" t="s">
        <v>1295</v>
      </c>
      <c r="AA26" s="161" t="s">
        <v>590</v>
      </c>
      <c r="AB26" s="160" t="s">
        <v>1485</v>
      </c>
      <c r="AC26" s="160" t="s">
        <v>340</v>
      </c>
      <c r="AE26" s="161">
        <v>24</v>
      </c>
      <c r="AF26" s="161" t="s">
        <v>1447</v>
      </c>
      <c r="AG26" s="161" t="s">
        <v>595</v>
      </c>
      <c r="AH26" s="160" t="s">
        <v>470</v>
      </c>
      <c r="AI26" s="160" t="s">
        <v>365</v>
      </c>
    </row>
    <row r="27" spans="1:35" x14ac:dyDescent="0.2">
      <c r="A27" s="161">
        <v>8</v>
      </c>
      <c r="B27" s="161" t="s">
        <v>2440</v>
      </c>
      <c r="C27" s="161" t="s">
        <v>571</v>
      </c>
      <c r="D27" s="160" t="s">
        <v>906</v>
      </c>
      <c r="E27" s="160" t="s">
        <v>1720</v>
      </c>
      <c r="G27" s="161">
        <v>25</v>
      </c>
      <c r="H27" s="161" t="s">
        <v>1847</v>
      </c>
      <c r="I27" s="161" t="s">
        <v>575</v>
      </c>
      <c r="J27" s="160" t="s">
        <v>1848</v>
      </c>
      <c r="K27" s="160" t="s">
        <v>1849</v>
      </c>
      <c r="M27" s="161">
        <v>25</v>
      </c>
      <c r="N27" s="161" t="s">
        <v>927</v>
      </c>
      <c r="O27" s="161" t="s">
        <v>580</v>
      </c>
      <c r="P27" s="160" t="s">
        <v>928</v>
      </c>
      <c r="Q27" s="160" t="s">
        <v>374</v>
      </c>
      <c r="S27" s="161">
        <v>25</v>
      </c>
      <c r="T27" s="161" t="s">
        <v>1153</v>
      </c>
      <c r="U27" s="161" t="s">
        <v>585</v>
      </c>
      <c r="V27" s="160" t="s">
        <v>2032</v>
      </c>
      <c r="W27" s="160" t="s">
        <v>184</v>
      </c>
      <c r="Y27" s="161">
        <v>25</v>
      </c>
      <c r="Z27" s="161" t="s">
        <v>1294</v>
      </c>
      <c r="AA27" s="161" t="s">
        <v>590</v>
      </c>
      <c r="AB27" s="160" t="s">
        <v>567</v>
      </c>
      <c r="AC27" s="160" t="s">
        <v>314</v>
      </c>
      <c r="AE27" s="161">
        <v>25</v>
      </c>
      <c r="AF27" s="161" t="s">
        <v>1455</v>
      </c>
      <c r="AG27" s="161" t="s">
        <v>595</v>
      </c>
      <c r="AH27" s="160" t="s">
        <v>471</v>
      </c>
      <c r="AI27" s="160" t="s">
        <v>365</v>
      </c>
    </row>
    <row r="28" spans="1:35" x14ac:dyDescent="0.2">
      <c r="A28" s="161">
        <v>9</v>
      </c>
      <c r="B28" s="161" t="s">
        <v>2461</v>
      </c>
      <c r="C28" s="161" t="s">
        <v>571</v>
      </c>
      <c r="D28" s="160" t="s">
        <v>2462</v>
      </c>
      <c r="E28" s="160" t="s">
        <v>1807</v>
      </c>
      <c r="G28" s="161">
        <v>26</v>
      </c>
      <c r="H28" s="161" t="s">
        <v>1859</v>
      </c>
      <c r="I28" s="161" t="s">
        <v>575</v>
      </c>
      <c r="J28" s="160" t="s">
        <v>1860</v>
      </c>
      <c r="K28" s="160" t="s">
        <v>285</v>
      </c>
      <c r="M28" s="161">
        <v>26</v>
      </c>
      <c r="N28" s="161" t="s">
        <v>932</v>
      </c>
      <c r="O28" s="161" t="s">
        <v>580</v>
      </c>
      <c r="P28" s="160" t="s">
        <v>418</v>
      </c>
      <c r="Q28" s="160" t="s">
        <v>933</v>
      </c>
      <c r="S28" s="161">
        <v>26</v>
      </c>
      <c r="T28" s="161" t="s">
        <v>1152</v>
      </c>
      <c r="U28" s="161" t="s">
        <v>585</v>
      </c>
      <c r="V28" s="160" t="s">
        <v>536</v>
      </c>
      <c r="W28" s="160" t="s">
        <v>208</v>
      </c>
      <c r="Y28" s="161">
        <v>26</v>
      </c>
      <c r="Z28" s="161" t="s">
        <v>1292</v>
      </c>
      <c r="AA28" s="161" t="s">
        <v>590</v>
      </c>
      <c r="AB28" s="160" t="s">
        <v>1293</v>
      </c>
      <c r="AC28" s="160" t="s">
        <v>325</v>
      </c>
      <c r="AE28" s="161">
        <v>26</v>
      </c>
      <c r="AF28" s="161" t="s">
        <v>1456</v>
      </c>
      <c r="AG28" s="161" t="s">
        <v>595</v>
      </c>
      <c r="AH28" s="160" t="s">
        <v>472</v>
      </c>
      <c r="AI28" s="160" t="s">
        <v>281</v>
      </c>
    </row>
    <row r="29" spans="1:35" x14ac:dyDescent="0.2">
      <c r="A29" s="161">
        <v>10</v>
      </c>
      <c r="B29" s="161" t="s">
        <v>2469</v>
      </c>
      <c r="C29" s="161" t="s">
        <v>571</v>
      </c>
      <c r="D29" s="160" t="s">
        <v>2470</v>
      </c>
      <c r="E29" s="160" t="s">
        <v>2471</v>
      </c>
      <c r="G29" s="161">
        <v>27</v>
      </c>
      <c r="H29" s="161" t="s">
        <v>1883</v>
      </c>
      <c r="I29" s="161" t="s">
        <v>575</v>
      </c>
      <c r="J29" s="160" t="s">
        <v>1884</v>
      </c>
      <c r="K29" s="160" t="s">
        <v>262</v>
      </c>
      <c r="M29" s="161">
        <v>27</v>
      </c>
      <c r="N29" s="161" t="s">
        <v>951</v>
      </c>
      <c r="O29" s="161" t="s">
        <v>580</v>
      </c>
      <c r="P29" s="160" t="s">
        <v>3001</v>
      </c>
      <c r="Q29" s="160" t="s">
        <v>952</v>
      </c>
      <c r="S29" s="161">
        <v>27</v>
      </c>
      <c r="T29" s="161" t="s">
        <v>1163</v>
      </c>
      <c r="U29" s="161" t="s">
        <v>585</v>
      </c>
      <c r="V29" s="160" t="s">
        <v>2291</v>
      </c>
      <c r="W29" s="160" t="s">
        <v>165</v>
      </c>
      <c r="Y29" s="161">
        <v>27</v>
      </c>
      <c r="Z29" s="161" t="s">
        <v>2173</v>
      </c>
      <c r="AA29" s="161" t="s">
        <v>590</v>
      </c>
      <c r="AB29" s="160" t="s">
        <v>2174</v>
      </c>
      <c r="AC29" s="160" t="s">
        <v>2175</v>
      </c>
      <c r="AE29" s="161">
        <v>27</v>
      </c>
      <c r="AF29" s="161" t="s">
        <v>1467</v>
      </c>
      <c r="AG29" s="161" t="s">
        <v>595</v>
      </c>
      <c r="AH29" s="160" t="s">
        <v>1468</v>
      </c>
      <c r="AI29" s="160" t="s">
        <v>165</v>
      </c>
    </row>
    <row r="30" spans="1:35" x14ac:dyDescent="0.2">
      <c r="A30" s="161">
        <v>11</v>
      </c>
      <c r="B30" s="161" t="s">
        <v>2491</v>
      </c>
      <c r="C30" s="161" t="s">
        <v>571</v>
      </c>
      <c r="D30" s="160" t="s">
        <v>2492</v>
      </c>
      <c r="E30" s="160" t="s">
        <v>918</v>
      </c>
      <c r="G30" s="161">
        <v>28</v>
      </c>
      <c r="H30" s="161" t="s">
        <v>1888</v>
      </c>
      <c r="I30" s="161" t="s">
        <v>575</v>
      </c>
      <c r="J30" s="160" t="s">
        <v>1889</v>
      </c>
      <c r="K30" s="160" t="s">
        <v>165</v>
      </c>
      <c r="M30" s="161">
        <v>28</v>
      </c>
      <c r="N30" s="161" t="s">
        <v>957</v>
      </c>
      <c r="O30" s="161" t="s">
        <v>580</v>
      </c>
      <c r="P30" s="160" t="s">
        <v>958</v>
      </c>
      <c r="Q30" s="160" t="s">
        <v>959</v>
      </c>
      <c r="S30" s="161">
        <v>28</v>
      </c>
      <c r="T30" s="161" t="s">
        <v>1170</v>
      </c>
      <c r="U30" s="161" t="s">
        <v>585</v>
      </c>
      <c r="V30" s="160" t="s">
        <v>2041</v>
      </c>
      <c r="W30" s="160" t="s">
        <v>212</v>
      </c>
      <c r="Y30" s="161">
        <v>28</v>
      </c>
      <c r="Z30" s="161" t="s">
        <v>2180</v>
      </c>
      <c r="AA30" s="161" t="s">
        <v>590</v>
      </c>
      <c r="AB30" s="160" t="s">
        <v>560</v>
      </c>
      <c r="AC30" s="160" t="s">
        <v>515</v>
      </c>
      <c r="AE30" s="161">
        <v>28</v>
      </c>
      <c r="AF30" s="161" t="s">
        <v>1469</v>
      </c>
      <c r="AG30" s="161" t="s">
        <v>595</v>
      </c>
      <c r="AH30" s="160" t="s">
        <v>491</v>
      </c>
      <c r="AI30" s="160" t="s">
        <v>291</v>
      </c>
    </row>
    <row r="31" spans="1:35" x14ac:dyDescent="0.2">
      <c r="A31" s="161">
        <v>12</v>
      </c>
      <c r="B31" s="161" t="s">
        <v>2497</v>
      </c>
      <c r="C31" s="161" t="s">
        <v>571</v>
      </c>
      <c r="D31" s="160" t="s">
        <v>968</v>
      </c>
      <c r="E31" s="160" t="s">
        <v>532</v>
      </c>
      <c r="G31" s="161">
        <v>29</v>
      </c>
      <c r="H31" s="161" t="s">
        <v>1908</v>
      </c>
      <c r="I31" s="161" t="s">
        <v>575</v>
      </c>
      <c r="J31" s="160" t="s">
        <v>1909</v>
      </c>
      <c r="K31" s="160" t="s">
        <v>1910</v>
      </c>
      <c r="M31" s="161">
        <v>29</v>
      </c>
      <c r="N31" s="161" t="s">
        <v>977</v>
      </c>
      <c r="O31" s="161" t="s">
        <v>580</v>
      </c>
      <c r="P31" s="160" t="s">
        <v>2801</v>
      </c>
      <c r="Q31" s="160" t="s">
        <v>347</v>
      </c>
      <c r="S31" s="161">
        <v>29</v>
      </c>
      <c r="T31" s="161" t="s">
        <v>1181</v>
      </c>
      <c r="U31" s="161" t="s">
        <v>585</v>
      </c>
      <c r="V31" s="160" t="s">
        <v>2297</v>
      </c>
      <c r="W31" s="160" t="s">
        <v>214</v>
      </c>
      <c r="Y31" s="161">
        <v>29</v>
      </c>
      <c r="Z31" s="161" t="s">
        <v>2182</v>
      </c>
      <c r="AA31" s="161" t="s">
        <v>590</v>
      </c>
      <c r="AB31" s="160" t="s">
        <v>2183</v>
      </c>
      <c r="AC31" s="160" t="s">
        <v>2184</v>
      </c>
      <c r="AE31" s="161">
        <v>29</v>
      </c>
      <c r="AF31" s="161" t="s">
        <v>1477</v>
      </c>
      <c r="AG31" s="161" t="s">
        <v>595</v>
      </c>
      <c r="AH31" s="160" t="s">
        <v>1478</v>
      </c>
      <c r="AI31" s="160" t="s">
        <v>393</v>
      </c>
    </row>
    <row r="32" spans="1:35" x14ac:dyDescent="0.2">
      <c r="A32" s="161">
        <v>13</v>
      </c>
      <c r="B32" s="161" t="s">
        <v>2518</v>
      </c>
      <c r="C32" s="161" t="s">
        <v>571</v>
      </c>
      <c r="D32" s="160" t="s">
        <v>2519</v>
      </c>
      <c r="E32" s="160" t="s">
        <v>2520</v>
      </c>
      <c r="G32" s="161">
        <v>30</v>
      </c>
      <c r="H32" s="161" t="s">
        <v>1911</v>
      </c>
      <c r="I32" s="161" t="s">
        <v>575</v>
      </c>
      <c r="J32" s="160" t="s">
        <v>1912</v>
      </c>
      <c r="K32" s="160" t="s">
        <v>1913</v>
      </c>
      <c r="M32" s="161">
        <v>30</v>
      </c>
      <c r="N32" s="161" t="s">
        <v>983</v>
      </c>
      <c r="O32" s="161" t="s">
        <v>580</v>
      </c>
      <c r="P32" s="160" t="s">
        <v>2804</v>
      </c>
      <c r="Q32" s="160" t="s">
        <v>984</v>
      </c>
      <c r="S32" s="161">
        <v>30</v>
      </c>
      <c r="T32" s="161" t="s">
        <v>1147</v>
      </c>
      <c r="U32" s="161" t="s">
        <v>585</v>
      </c>
      <c r="V32" s="160" t="s">
        <v>2037</v>
      </c>
      <c r="W32" s="160" t="s">
        <v>232</v>
      </c>
      <c r="Y32" s="161">
        <v>30</v>
      </c>
      <c r="Z32" s="161" t="s">
        <v>2188</v>
      </c>
      <c r="AA32" s="161" t="s">
        <v>590</v>
      </c>
      <c r="AB32" s="160" t="s">
        <v>2189</v>
      </c>
      <c r="AC32" s="160" t="s">
        <v>500</v>
      </c>
      <c r="AE32" s="161">
        <v>30</v>
      </c>
      <c r="AF32" s="161" t="s">
        <v>1481</v>
      </c>
      <c r="AG32" s="161" t="s">
        <v>595</v>
      </c>
      <c r="AH32" s="160" t="s">
        <v>566</v>
      </c>
      <c r="AI32" s="160" t="s">
        <v>1482</v>
      </c>
    </row>
    <row r="33" spans="1:35" x14ac:dyDescent="0.2">
      <c r="A33" s="161">
        <v>14</v>
      </c>
      <c r="B33" s="161" t="s">
        <v>2527</v>
      </c>
      <c r="C33" s="161" t="s">
        <v>571</v>
      </c>
      <c r="D33" s="160" t="s">
        <v>963</v>
      </c>
      <c r="E33" s="160" t="s">
        <v>265</v>
      </c>
      <c r="G33" s="161">
        <v>31</v>
      </c>
      <c r="H33" s="161" t="s">
        <v>1932</v>
      </c>
      <c r="I33" s="161" t="s">
        <v>575</v>
      </c>
      <c r="J33" s="160" t="s">
        <v>1933</v>
      </c>
      <c r="K33" s="160" t="s">
        <v>181</v>
      </c>
      <c r="M33" s="161">
        <v>31</v>
      </c>
      <c r="N33" s="161" t="s">
        <v>997</v>
      </c>
      <c r="O33" s="161" t="s">
        <v>580</v>
      </c>
      <c r="P33" s="160" t="s">
        <v>998</v>
      </c>
      <c r="Q33" s="160" t="s">
        <v>999</v>
      </c>
      <c r="S33" s="161">
        <v>31</v>
      </c>
      <c r="T33" s="161" t="s">
        <v>1169</v>
      </c>
      <c r="U33" s="161" t="s">
        <v>585</v>
      </c>
      <c r="V33" s="160" t="s">
        <v>417</v>
      </c>
      <c r="W33" s="160" t="s">
        <v>272</v>
      </c>
      <c r="Y33" s="161">
        <v>31</v>
      </c>
      <c r="Z33" s="161" t="s">
        <v>2191</v>
      </c>
      <c r="AA33" s="161" t="s">
        <v>590</v>
      </c>
      <c r="AB33" s="160" t="s">
        <v>2192</v>
      </c>
      <c r="AC33" s="160" t="s">
        <v>2193</v>
      </c>
      <c r="AE33" s="161">
        <v>31</v>
      </c>
      <c r="AF33" s="161" t="s">
        <v>1483</v>
      </c>
      <c r="AG33" s="161" t="s">
        <v>595</v>
      </c>
      <c r="AH33" s="160" t="s">
        <v>1388</v>
      </c>
      <c r="AI33" s="160" t="s">
        <v>1484</v>
      </c>
    </row>
    <row r="34" spans="1:35" x14ac:dyDescent="0.2">
      <c r="A34" s="161">
        <v>15</v>
      </c>
      <c r="B34" s="161" t="s">
        <v>2545</v>
      </c>
      <c r="C34" s="161" t="s">
        <v>571</v>
      </c>
      <c r="D34" s="160" t="s">
        <v>2546</v>
      </c>
      <c r="E34" s="160" t="s">
        <v>2547</v>
      </c>
      <c r="G34" s="161">
        <v>32</v>
      </c>
      <c r="H34" s="161" t="s">
        <v>1934</v>
      </c>
      <c r="I34" s="161" t="s">
        <v>575</v>
      </c>
      <c r="J34" s="160" t="s">
        <v>1935</v>
      </c>
      <c r="K34" s="160" t="s">
        <v>1652</v>
      </c>
      <c r="M34" s="161">
        <v>32</v>
      </c>
      <c r="N34" s="161" t="s">
        <v>1024</v>
      </c>
      <c r="O34" s="161" t="s">
        <v>580</v>
      </c>
      <c r="P34" s="160" t="s">
        <v>1025</v>
      </c>
      <c r="Q34" s="160" t="s">
        <v>494</v>
      </c>
      <c r="S34" s="161">
        <v>32</v>
      </c>
      <c r="T34" s="161" t="s">
        <v>2949</v>
      </c>
      <c r="U34" s="161" t="s">
        <v>585</v>
      </c>
      <c r="V34" s="160" t="s">
        <v>2950</v>
      </c>
      <c r="W34" s="160" t="s">
        <v>2951</v>
      </c>
      <c r="Y34" s="161">
        <v>32</v>
      </c>
      <c r="Z34" s="161" t="s">
        <v>2314</v>
      </c>
      <c r="AA34" s="161" t="s">
        <v>590</v>
      </c>
      <c r="AB34" s="160" t="s">
        <v>2315</v>
      </c>
      <c r="AC34" s="160" t="s">
        <v>2316</v>
      </c>
      <c r="AE34" s="161">
        <v>1</v>
      </c>
      <c r="AF34" s="161" t="s">
        <v>1304</v>
      </c>
      <c r="AG34" s="161" t="s">
        <v>596</v>
      </c>
      <c r="AH34" s="160" t="s">
        <v>1305</v>
      </c>
      <c r="AI34" s="160" t="s">
        <v>369</v>
      </c>
    </row>
    <row r="35" spans="1:35" x14ac:dyDescent="0.2">
      <c r="A35" s="161">
        <v>16</v>
      </c>
      <c r="B35" s="161" t="s">
        <v>2553</v>
      </c>
      <c r="C35" s="161" t="s">
        <v>571</v>
      </c>
      <c r="D35" s="160" t="s">
        <v>2554</v>
      </c>
      <c r="E35" s="160" t="s">
        <v>2555</v>
      </c>
      <c r="G35" s="161">
        <v>33</v>
      </c>
      <c r="H35" s="161" t="s">
        <v>1957</v>
      </c>
      <c r="I35" s="161" t="s">
        <v>575</v>
      </c>
      <c r="J35" s="160" t="s">
        <v>1958</v>
      </c>
      <c r="K35" s="160" t="s">
        <v>294</v>
      </c>
      <c r="M35" s="161">
        <v>1</v>
      </c>
      <c r="N35" s="161" t="s">
        <v>653</v>
      </c>
      <c r="O35" s="161" t="s">
        <v>581</v>
      </c>
      <c r="P35" s="160" t="s">
        <v>654</v>
      </c>
      <c r="Q35" s="160" t="s">
        <v>655</v>
      </c>
      <c r="S35" s="161">
        <v>33</v>
      </c>
      <c r="T35" s="161" t="s">
        <v>2952</v>
      </c>
      <c r="U35" s="161" t="s">
        <v>585</v>
      </c>
      <c r="V35" s="160" t="s">
        <v>2953</v>
      </c>
      <c r="W35" s="160" t="s">
        <v>2954</v>
      </c>
      <c r="Y35" s="161">
        <v>1</v>
      </c>
      <c r="Z35" s="161" t="s">
        <v>1201</v>
      </c>
      <c r="AA35" s="161" t="s">
        <v>591</v>
      </c>
      <c r="AB35" s="160" t="s">
        <v>1202</v>
      </c>
      <c r="AC35" s="160" t="s">
        <v>282</v>
      </c>
      <c r="AE35" s="161">
        <v>2</v>
      </c>
      <c r="AF35" s="161" t="s">
        <v>1315</v>
      </c>
      <c r="AG35" s="161" t="s">
        <v>596</v>
      </c>
      <c r="AH35" s="160" t="s">
        <v>482</v>
      </c>
      <c r="AI35" s="160" t="s">
        <v>483</v>
      </c>
    </row>
    <row r="36" spans="1:35" x14ac:dyDescent="0.2">
      <c r="A36" s="161">
        <v>17</v>
      </c>
      <c r="B36" s="161" t="s">
        <v>2578</v>
      </c>
      <c r="C36" s="161" t="s">
        <v>571</v>
      </c>
      <c r="D36" s="160" t="s">
        <v>2579</v>
      </c>
      <c r="E36" s="160" t="s">
        <v>2580</v>
      </c>
      <c r="G36" s="161">
        <v>1</v>
      </c>
      <c r="H36" s="161" t="s">
        <v>1565</v>
      </c>
      <c r="I36" s="161" t="s">
        <v>576</v>
      </c>
      <c r="J36" s="160" t="s">
        <v>1566</v>
      </c>
      <c r="K36" s="160" t="s">
        <v>1567</v>
      </c>
      <c r="M36" s="161">
        <v>2</v>
      </c>
      <c r="N36" s="161" t="s">
        <v>675</v>
      </c>
      <c r="O36" s="161" t="s">
        <v>581</v>
      </c>
      <c r="P36" s="160" t="s">
        <v>676</v>
      </c>
      <c r="Q36" s="160" t="s">
        <v>677</v>
      </c>
      <c r="S36" s="161">
        <v>34</v>
      </c>
      <c r="T36" s="161" t="s">
        <v>2959</v>
      </c>
      <c r="U36" s="161" t="s">
        <v>585</v>
      </c>
      <c r="V36" s="160" t="s">
        <v>2960</v>
      </c>
      <c r="W36" s="160" t="s">
        <v>2961</v>
      </c>
      <c r="Y36" s="161">
        <v>2</v>
      </c>
      <c r="Z36" s="161" t="s">
        <v>1205</v>
      </c>
      <c r="AA36" s="161" t="s">
        <v>591</v>
      </c>
      <c r="AB36" s="160" t="s">
        <v>1206</v>
      </c>
      <c r="AC36" s="160" t="s">
        <v>165</v>
      </c>
      <c r="AE36" s="161">
        <v>3</v>
      </c>
      <c r="AF36" s="161" t="s">
        <v>1322</v>
      </c>
      <c r="AG36" s="161" t="s">
        <v>596</v>
      </c>
      <c r="AH36" s="160" t="s">
        <v>432</v>
      </c>
      <c r="AI36" s="160" t="s">
        <v>484</v>
      </c>
    </row>
    <row r="37" spans="1:35" x14ac:dyDescent="0.2">
      <c r="A37" s="161">
        <v>18</v>
      </c>
      <c r="B37" s="161" t="s">
        <v>2583</v>
      </c>
      <c r="C37" s="161" t="s">
        <v>571</v>
      </c>
      <c r="D37" s="160" t="s">
        <v>2584</v>
      </c>
      <c r="E37" s="160" t="s">
        <v>1047</v>
      </c>
      <c r="G37" s="161">
        <v>2</v>
      </c>
      <c r="H37" s="161" t="s">
        <v>1589</v>
      </c>
      <c r="I37" s="161" t="s">
        <v>576</v>
      </c>
      <c r="J37" s="160" t="s">
        <v>1590</v>
      </c>
      <c r="K37" s="160" t="s">
        <v>1591</v>
      </c>
      <c r="M37" s="161">
        <v>3</v>
      </c>
      <c r="N37" s="161" t="s">
        <v>683</v>
      </c>
      <c r="O37" s="161" t="s">
        <v>581</v>
      </c>
      <c r="P37" s="160" t="s">
        <v>684</v>
      </c>
      <c r="Q37" s="160" t="s">
        <v>685</v>
      </c>
      <c r="S37" s="161">
        <v>35</v>
      </c>
      <c r="T37" s="161" t="s">
        <v>2965</v>
      </c>
      <c r="U37" s="161" t="s">
        <v>585</v>
      </c>
      <c r="V37" s="160" t="s">
        <v>2966</v>
      </c>
      <c r="W37" s="160" t="s">
        <v>2967</v>
      </c>
      <c r="Y37" s="161">
        <v>3</v>
      </c>
      <c r="Z37" s="161" t="s">
        <v>1215</v>
      </c>
      <c r="AA37" s="161" t="s">
        <v>591</v>
      </c>
      <c r="AB37" s="160" t="s">
        <v>2057</v>
      </c>
      <c r="AC37" s="160" t="s">
        <v>285</v>
      </c>
      <c r="AE37" s="161">
        <v>4</v>
      </c>
      <c r="AF37" s="161" t="s">
        <v>1328</v>
      </c>
      <c r="AG37" s="161" t="s">
        <v>596</v>
      </c>
      <c r="AH37" s="160" t="s">
        <v>1329</v>
      </c>
      <c r="AI37" s="160" t="s">
        <v>1330</v>
      </c>
    </row>
    <row r="38" spans="1:35" x14ac:dyDescent="0.2">
      <c r="A38" s="161">
        <v>19</v>
      </c>
      <c r="B38" s="161" t="s">
        <v>2600</v>
      </c>
      <c r="C38" s="161" t="s">
        <v>571</v>
      </c>
      <c r="D38" s="160" t="s">
        <v>2601</v>
      </c>
      <c r="E38" s="160" t="s">
        <v>2602</v>
      </c>
      <c r="G38" s="161">
        <v>3</v>
      </c>
      <c r="H38" s="161" t="s">
        <v>1597</v>
      </c>
      <c r="I38" s="161" t="s">
        <v>576</v>
      </c>
      <c r="J38" s="160" t="s">
        <v>1598</v>
      </c>
      <c r="K38" s="160" t="s">
        <v>1599</v>
      </c>
      <c r="M38" s="161">
        <v>4</v>
      </c>
      <c r="N38" s="161" t="s">
        <v>700</v>
      </c>
      <c r="O38" s="161" t="s">
        <v>581</v>
      </c>
      <c r="P38" s="160" t="s">
        <v>3002</v>
      </c>
      <c r="Q38" s="160" t="s">
        <v>701</v>
      </c>
      <c r="S38" s="161">
        <v>36</v>
      </c>
      <c r="T38" s="161" t="s">
        <v>2968</v>
      </c>
      <c r="U38" s="161" t="s">
        <v>585</v>
      </c>
      <c r="V38" s="160" t="s">
        <v>2969</v>
      </c>
      <c r="W38" s="160" t="s">
        <v>461</v>
      </c>
      <c r="Y38" s="161">
        <v>4</v>
      </c>
      <c r="Z38" s="161" t="s">
        <v>1217</v>
      </c>
      <c r="AA38" s="161" t="s">
        <v>591</v>
      </c>
      <c r="AB38" s="160" t="s">
        <v>558</v>
      </c>
      <c r="AC38" s="160" t="s">
        <v>265</v>
      </c>
      <c r="AE38" s="161">
        <v>5</v>
      </c>
      <c r="AF38" s="161" t="s">
        <v>1340</v>
      </c>
      <c r="AG38" s="161" t="s">
        <v>596</v>
      </c>
      <c r="AH38" s="160" t="s">
        <v>522</v>
      </c>
      <c r="AI38" s="160" t="s">
        <v>1341</v>
      </c>
    </row>
    <row r="39" spans="1:35" x14ac:dyDescent="0.2">
      <c r="A39" s="161">
        <v>20</v>
      </c>
      <c r="B39" s="161" t="s">
        <v>2613</v>
      </c>
      <c r="C39" s="161" t="s">
        <v>571</v>
      </c>
      <c r="D39" s="160" t="s">
        <v>2614</v>
      </c>
      <c r="E39" s="160" t="s">
        <v>2615</v>
      </c>
      <c r="G39" s="161">
        <v>4</v>
      </c>
      <c r="H39" s="161" t="s">
        <v>1620</v>
      </c>
      <c r="I39" s="161" t="s">
        <v>576</v>
      </c>
      <c r="J39" s="160" t="s">
        <v>1621</v>
      </c>
      <c r="K39" s="160" t="s">
        <v>1622</v>
      </c>
      <c r="M39" s="161">
        <v>5</v>
      </c>
      <c r="N39" s="161" t="s">
        <v>708</v>
      </c>
      <c r="O39" s="161" t="s">
        <v>581</v>
      </c>
      <c r="P39" s="160" t="s">
        <v>709</v>
      </c>
      <c r="Q39" s="160" t="s">
        <v>710</v>
      </c>
      <c r="S39" s="161">
        <v>1</v>
      </c>
      <c r="T39" s="161" t="s">
        <v>1086</v>
      </c>
      <c r="U39" s="161" t="s">
        <v>586</v>
      </c>
      <c r="V39" s="160" t="s">
        <v>2824</v>
      </c>
      <c r="W39" s="160" t="s">
        <v>196</v>
      </c>
      <c r="Y39" s="161">
        <v>5</v>
      </c>
      <c r="Z39" s="161" t="s">
        <v>1224</v>
      </c>
      <c r="AA39" s="161" t="s">
        <v>591</v>
      </c>
      <c r="AB39" s="160" t="s">
        <v>499</v>
      </c>
      <c r="AC39" s="160" t="s">
        <v>260</v>
      </c>
      <c r="AE39" s="161">
        <v>6</v>
      </c>
      <c r="AF39" s="161" t="s">
        <v>2992</v>
      </c>
      <c r="AG39" s="161" t="s">
        <v>596</v>
      </c>
      <c r="AH39" s="160" t="s">
        <v>2993</v>
      </c>
      <c r="AI39" s="160" t="s">
        <v>2994</v>
      </c>
    </row>
    <row r="40" spans="1:35" x14ac:dyDescent="0.2">
      <c r="A40" s="161">
        <v>21</v>
      </c>
      <c r="B40" s="161" t="s">
        <v>2626</v>
      </c>
      <c r="C40" s="161" t="s">
        <v>571</v>
      </c>
      <c r="D40" s="160" t="s">
        <v>2627</v>
      </c>
      <c r="E40" s="160" t="s">
        <v>2628</v>
      </c>
      <c r="G40" s="161">
        <v>5</v>
      </c>
      <c r="H40" s="161" t="s">
        <v>1635</v>
      </c>
      <c r="I40" s="161" t="s">
        <v>576</v>
      </c>
      <c r="J40" s="160" t="s">
        <v>1636</v>
      </c>
      <c r="K40" s="160" t="s">
        <v>1637</v>
      </c>
      <c r="M40" s="161">
        <v>6</v>
      </c>
      <c r="N40" s="161" t="s">
        <v>725</v>
      </c>
      <c r="O40" s="161" t="s">
        <v>581</v>
      </c>
      <c r="P40" s="160" t="s">
        <v>726</v>
      </c>
      <c r="Q40" s="160" t="s">
        <v>727</v>
      </c>
      <c r="S40" s="161">
        <v>2</v>
      </c>
      <c r="T40" s="161" t="s">
        <v>1099</v>
      </c>
      <c r="U40" s="161" t="s">
        <v>586</v>
      </c>
      <c r="V40" s="160" t="s">
        <v>2825</v>
      </c>
      <c r="W40" s="160" t="s">
        <v>200</v>
      </c>
      <c r="Y40" s="161">
        <v>6</v>
      </c>
      <c r="Z40" s="161" t="s">
        <v>1226</v>
      </c>
      <c r="AA40" s="161" t="s">
        <v>591</v>
      </c>
      <c r="AB40" s="160" t="s">
        <v>1523</v>
      </c>
      <c r="AC40" s="160" t="s">
        <v>330</v>
      </c>
      <c r="AE40" s="161">
        <v>7</v>
      </c>
      <c r="AF40" s="161" t="s">
        <v>1348</v>
      </c>
      <c r="AG40" s="161" t="s">
        <v>596</v>
      </c>
      <c r="AH40" s="160" t="s">
        <v>414</v>
      </c>
      <c r="AI40" s="160" t="s">
        <v>415</v>
      </c>
    </row>
    <row r="41" spans="1:35" x14ac:dyDescent="0.2">
      <c r="A41" s="161">
        <v>22</v>
      </c>
      <c r="B41" s="161" t="s">
        <v>2639</v>
      </c>
      <c r="C41" s="161" t="s">
        <v>571</v>
      </c>
      <c r="D41" s="160" t="s">
        <v>2640</v>
      </c>
      <c r="E41" s="160" t="s">
        <v>2641</v>
      </c>
      <c r="G41" s="161">
        <v>6</v>
      </c>
      <c r="H41" s="161" t="s">
        <v>1641</v>
      </c>
      <c r="I41" s="161" t="s">
        <v>576</v>
      </c>
      <c r="J41" s="160" t="s">
        <v>1642</v>
      </c>
      <c r="K41" s="160" t="s">
        <v>257</v>
      </c>
      <c r="M41" s="161">
        <v>7</v>
      </c>
      <c r="N41" s="161" t="s">
        <v>745</v>
      </c>
      <c r="O41" s="161" t="s">
        <v>581</v>
      </c>
      <c r="P41" s="160" t="s">
        <v>746</v>
      </c>
      <c r="Q41" s="160" t="s">
        <v>534</v>
      </c>
      <c r="S41" s="161">
        <v>3</v>
      </c>
      <c r="T41" s="161" t="s">
        <v>1118</v>
      </c>
      <c r="U41" s="161" t="s">
        <v>586</v>
      </c>
      <c r="V41" s="160" t="s">
        <v>2831</v>
      </c>
      <c r="W41" s="160" t="s">
        <v>202</v>
      </c>
      <c r="Y41" s="161">
        <v>7</v>
      </c>
      <c r="Z41" s="161" t="s">
        <v>1220</v>
      </c>
      <c r="AA41" s="161" t="s">
        <v>591</v>
      </c>
      <c r="AB41" s="160" t="s">
        <v>346</v>
      </c>
      <c r="AC41" s="160" t="s">
        <v>347</v>
      </c>
      <c r="AE41" s="161">
        <v>8</v>
      </c>
      <c r="AF41" s="161" t="s">
        <v>1354</v>
      </c>
      <c r="AG41" s="161" t="s">
        <v>596</v>
      </c>
      <c r="AH41" s="160" t="s">
        <v>417</v>
      </c>
      <c r="AI41" s="160" t="s">
        <v>206</v>
      </c>
    </row>
    <row r="42" spans="1:35" x14ac:dyDescent="0.2">
      <c r="A42" s="161">
        <v>23</v>
      </c>
      <c r="B42" s="161" t="s">
        <v>2644</v>
      </c>
      <c r="C42" s="161" t="s">
        <v>571</v>
      </c>
      <c r="D42" s="160" t="s">
        <v>2645</v>
      </c>
      <c r="E42" s="160" t="s">
        <v>1011</v>
      </c>
      <c r="G42" s="161">
        <v>7</v>
      </c>
      <c r="H42" s="161" t="s">
        <v>1659</v>
      </c>
      <c r="I42" s="161" t="s">
        <v>576</v>
      </c>
      <c r="J42" s="160" t="s">
        <v>1660</v>
      </c>
      <c r="K42" s="160" t="s">
        <v>285</v>
      </c>
      <c r="M42" s="161">
        <v>8</v>
      </c>
      <c r="N42" s="161" t="s">
        <v>750</v>
      </c>
      <c r="O42" s="161" t="s">
        <v>581</v>
      </c>
      <c r="P42" s="160" t="s">
        <v>751</v>
      </c>
      <c r="Q42" s="160" t="s">
        <v>752</v>
      </c>
      <c r="S42" s="161">
        <v>4</v>
      </c>
      <c r="T42" s="161" t="s">
        <v>1102</v>
      </c>
      <c r="U42" s="161" t="s">
        <v>586</v>
      </c>
      <c r="V42" s="160" t="s">
        <v>2833</v>
      </c>
      <c r="W42" s="160" t="s">
        <v>221</v>
      </c>
      <c r="Y42" s="161">
        <v>8</v>
      </c>
      <c r="Z42" s="161" t="s">
        <v>1234</v>
      </c>
      <c r="AA42" s="161" t="s">
        <v>591</v>
      </c>
      <c r="AB42" s="160" t="s">
        <v>1235</v>
      </c>
      <c r="AC42" s="160" t="s">
        <v>350</v>
      </c>
      <c r="AE42" s="161">
        <v>9</v>
      </c>
      <c r="AF42" s="161" t="s">
        <v>1358</v>
      </c>
      <c r="AG42" s="161" t="s">
        <v>596</v>
      </c>
      <c r="AH42" s="160" t="s">
        <v>420</v>
      </c>
      <c r="AI42" s="160" t="s">
        <v>421</v>
      </c>
    </row>
    <row r="43" spans="1:35" x14ac:dyDescent="0.2">
      <c r="A43" s="161">
        <v>1</v>
      </c>
      <c r="B43" s="161" t="s">
        <v>2330</v>
      </c>
      <c r="C43" s="161" t="s">
        <v>572</v>
      </c>
      <c r="D43" s="160" t="s">
        <v>2331</v>
      </c>
      <c r="E43" s="160" t="s">
        <v>2332</v>
      </c>
      <c r="G43" s="161">
        <v>8</v>
      </c>
      <c r="H43" s="161" t="s">
        <v>1665</v>
      </c>
      <c r="I43" s="161" t="s">
        <v>576</v>
      </c>
      <c r="J43" s="160" t="s">
        <v>1666</v>
      </c>
      <c r="K43" s="160" t="s">
        <v>174</v>
      </c>
      <c r="M43" s="161">
        <v>9</v>
      </c>
      <c r="N43" s="161" t="s">
        <v>768</v>
      </c>
      <c r="O43" s="161" t="s">
        <v>581</v>
      </c>
      <c r="P43" s="160" t="s">
        <v>2769</v>
      </c>
      <c r="Q43" s="160" t="s">
        <v>769</v>
      </c>
      <c r="S43" s="161">
        <v>5</v>
      </c>
      <c r="T43" s="161" t="s">
        <v>1098</v>
      </c>
      <c r="U43" s="161" t="s">
        <v>586</v>
      </c>
      <c r="V43" s="160" t="s">
        <v>2279</v>
      </c>
      <c r="W43" s="160" t="s">
        <v>149</v>
      </c>
      <c r="Y43" s="161">
        <v>9</v>
      </c>
      <c r="Z43" s="161" t="s">
        <v>1237</v>
      </c>
      <c r="AA43" s="161" t="s">
        <v>591</v>
      </c>
      <c r="AB43" s="160" t="s">
        <v>1238</v>
      </c>
      <c r="AC43" s="160" t="s">
        <v>351</v>
      </c>
      <c r="AE43" s="161">
        <v>10</v>
      </c>
      <c r="AF43" s="161" t="s">
        <v>1366</v>
      </c>
      <c r="AG43" s="161" t="s">
        <v>596</v>
      </c>
      <c r="AH43" s="160" t="s">
        <v>1367</v>
      </c>
      <c r="AI43" s="160" t="s">
        <v>436</v>
      </c>
    </row>
    <row r="44" spans="1:35" x14ac:dyDescent="0.2">
      <c r="A44" s="161">
        <v>2</v>
      </c>
      <c r="B44" s="161" t="s">
        <v>2354</v>
      </c>
      <c r="C44" s="161" t="s">
        <v>572</v>
      </c>
      <c r="D44" s="160" t="s">
        <v>2355</v>
      </c>
      <c r="E44" s="160" t="s">
        <v>2356</v>
      </c>
      <c r="G44" s="161">
        <v>9</v>
      </c>
      <c r="H44" s="161" t="s">
        <v>1678</v>
      </c>
      <c r="I44" s="161" t="s">
        <v>576</v>
      </c>
      <c r="J44" s="160" t="s">
        <v>1679</v>
      </c>
      <c r="K44" s="160" t="s">
        <v>1680</v>
      </c>
      <c r="M44" s="161">
        <v>10</v>
      </c>
      <c r="N44" s="161" t="s">
        <v>775</v>
      </c>
      <c r="O44" s="161" t="s">
        <v>581</v>
      </c>
      <c r="P44" s="160" t="s">
        <v>776</v>
      </c>
      <c r="Q44" s="160" t="s">
        <v>309</v>
      </c>
      <c r="S44" s="161">
        <v>6</v>
      </c>
      <c r="T44" s="161" t="s">
        <v>1105</v>
      </c>
      <c r="U44" s="161" t="s">
        <v>586</v>
      </c>
      <c r="V44" s="160" t="s">
        <v>2010</v>
      </c>
      <c r="W44" s="160" t="s">
        <v>2011</v>
      </c>
      <c r="Y44" s="161">
        <v>10</v>
      </c>
      <c r="Z44" s="161" t="s">
        <v>2979</v>
      </c>
      <c r="AA44" s="161" t="s">
        <v>591</v>
      </c>
      <c r="AB44" s="160" t="s">
        <v>2980</v>
      </c>
      <c r="AC44" s="160" t="s">
        <v>2981</v>
      </c>
      <c r="AE44" s="161">
        <v>11</v>
      </c>
      <c r="AF44" s="161" t="s">
        <v>1370</v>
      </c>
      <c r="AG44" s="161" t="s">
        <v>596</v>
      </c>
      <c r="AH44" s="160" t="s">
        <v>1371</v>
      </c>
      <c r="AI44" s="160" t="s">
        <v>439</v>
      </c>
    </row>
    <row r="45" spans="1:35" x14ac:dyDescent="0.2">
      <c r="A45" s="161">
        <v>3</v>
      </c>
      <c r="B45" s="161" t="s">
        <v>2379</v>
      </c>
      <c r="C45" s="161" t="s">
        <v>572</v>
      </c>
      <c r="D45" s="160" t="s">
        <v>2380</v>
      </c>
      <c r="E45" s="160" t="s">
        <v>149</v>
      </c>
      <c r="G45" s="161">
        <v>10</v>
      </c>
      <c r="H45" s="161" t="s">
        <v>1693</v>
      </c>
      <c r="I45" s="161" t="s">
        <v>576</v>
      </c>
      <c r="J45" s="160" t="s">
        <v>751</v>
      </c>
      <c r="K45" s="160" t="s">
        <v>1694</v>
      </c>
      <c r="M45" s="161">
        <v>11</v>
      </c>
      <c r="N45" s="161" t="s">
        <v>787</v>
      </c>
      <c r="O45" s="161" t="s">
        <v>581</v>
      </c>
      <c r="P45" s="160" t="s">
        <v>788</v>
      </c>
      <c r="Q45" s="160" t="s">
        <v>513</v>
      </c>
      <c r="S45" s="161">
        <v>7</v>
      </c>
      <c r="T45" s="161" t="s">
        <v>1500</v>
      </c>
      <c r="U45" s="161" t="s">
        <v>586</v>
      </c>
      <c r="V45" s="160" t="s">
        <v>432</v>
      </c>
      <c r="W45" s="160" t="s">
        <v>1501</v>
      </c>
      <c r="Y45" s="161">
        <v>11</v>
      </c>
      <c r="Z45" s="161" t="s">
        <v>1248</v>
      </c>
      <c r="AA45" s="161" t="s">
        <v>591</v>
      </c>
      <c r="AB45" s="160" t="s">
        <v>1530</v>
      </c>
      <c r="AC45" s="160" t="s">
        <v>353</v>
      </c>
      <c r="AE45" s="161">
        <v>12</v>
      </c>
      <c r="AF45" s="161" t="s">
        <v>1376</v>
      </c>
      <c r="AG45" s="161" t="s">
        <v>596</v>
      </c>
      <c r="AH45" s="160" t="s">
        <v>451</v>
      </c>
      <c r="AI45" s="160" t="s">
        <v>347</v>
      </c>
    </row>
    <row r="46" spans="1:35" x14ac:dyDescent="0.2">
      <c r="A46" s="161">
        <v>4</v>
      </c>
      <c r="B46" s="161" t="s">
        <v>2387</v>
      </c>
      <c r="C46" s="161" t="s">
        <v>572</v>
      </c>
      <c r="D46" s="160" t="s">
        <v>2388</v>
      </c>
      <c r="E46" s="160" t="s">
        <v>2389</v>
      </c>
      <c r="G46" s="161">
        <v>11</v>
      </c>
      <c r="H46" s="161" t="s">
        <v>1701</v>
      </c>
      <c r="I46" s="161" t="s">
        <v>576</v>
      </c>
      <c r="J46" s="160" t="s">
        <v>1702</v>
      </c>
      <c r="K46" s="160" t="s">
        <v>1703</v>
      </c>
      <c r="M46" s="161">
        <v>12</v>
      </c>
      <c r="N46" s="161" t="s">
        <v>793</v>
      </c>
      <c r="O46" s="161" t="s">
        <v>581</v>
      </c>
      <c r="P46" s="160" t="s">
        <v>794</v>
      </c>
      <c r="Q46" s="160" t="s">
        <v>795</v>
      </c>
      <c r="S46" s="161">
        <v>8</v>
      </c>
      <c r="T46" s="161" t="s">
        <v>2021</v>
      </c>
      <c r="U46" s="161" t="s">
        <v>586</v>
      </c>
      <c r="V46" s="160" t="s">
        <v>2022</v>
      </c>
      <c r="W46" s="160" t="s">
        <v>2023</v>
      </c>
      <c r="Y46" s="161">
        <v>12</v>
      </c>
      <c r="Z46" s="161" t="s">
        <v>1268</v>
      </c>
      <c r="AA46" s="161" t="s">
        <v>591</v>
      </c>
      <c r="AB46" s="160" t="s">
        <v>1269</v>
      </c>
      <c r="AC46" s="160" t="s">
        <v>1270</v>
      </c>
      <c r="AE46" s="161">
        <v>13</v>
      </c>
      <c r="AF46" s="161" t="s">
        <v>1382</v>
      </c>
      <c r="AG46" s="161" t="s">
        <v>596</v>
      </c>
      <c r="AH46" s="160" t="s">
        <v>1383</v>
      </c>
      <c r="AI46" s="160" t="s">
        <v>456</v>
      </c>
    </row>
    <row r="47" spans="1:35" x14ac:dyDescent="0.2">
      <c r="A47" s="161">
        <v>5</v>
      </c>
      <c r="B47" s="161" t="s">
        <v>2399</v>
      </c>
      <c r="C47" s="161" t="s">
        <v>572</v>
      </c>
      <c r="D47" s="160" t="s">
        <v>2400</v>
      </c>
      <c r="E47" s="160" t="s">
        <v>2401</v>
      </c>
      <c r="G47" s="161">
        <v>12</v>
      </c>
      <c r="H47" s="161" t="s">
        <v>1718</v>
      </c>
      <c r="I47" s="161" t="s">
        <v>576</v>
      </c>
      <c r="J47" s="160" t="s">
        <v>226</v>
      </c>
      <c r="K47" s="160" t="s">
        <v>465</v>
      </c>
      <c r="M47" s="161">
        <v>13</v>
      </c>
      <c r="N47" s="161" t="s">
        <v>815</v>
      </c>
      <c r="O47" s="161" t="s">
        <v>581</v>
      </c>
      <c r="P47" s="160" t="s">
        <v>816</v>
      </c>
      <c r="Q47" s="160" t="s">
        <v>817</v>
      </c>
      <c r="S47" s="161">
        <v>9</v>
      </c>
      <c r="T47" s="161" t="s">
        <v>2844</v>
      </c>
      <c r="U47" s="161" t="s">
        <v>586</v>
      </c>
      <c r="V47" s="160" t="s">
        <v>2845</v>
      </c>
      <c r="W47" s="160" t="s">
        <v>2846</v>
      </c>
      <c r="Y47" s="161">
        <v>13</v>
      </c>
      <c r="Z47" s="161" t="s">
        <v>1517</v>
      </c>
      <c r="AA47" s="161" t="s">
        <v>591</v>
      </c>
      <c r="AB47" s="160" t="s">
        <v>1518</v>
      </c>
      <c r="AC47" s="160" t="s">
        <v>1519</v>
      </c>
      <c r="AE47" s="161">
        <v>14</v>
      </c>
      <c r="AF47" s="161" t="s">
        <v>1386</v>
      </c>
      <c r="AG47" s="161" t="s">
        <v>596</v>
      </c>
      <c r="AH47" s="160" t="s">
        <v>457</v>
      </c>
      <c r="AI47" s="160" t="s">
        <v>241</v>
      </c>
    </row>
    <row r="48" spans="1:35" x14ac:dyDescent="0.2">
      <c r="A48" s="161">
        <v>6</v>
      </c>
      <c r="B48" s="161" t="s">
        <v>2420</v>
      </c>
      <c r="C48" s="161" t="s">
        <v>572</v>
      </c>
      <c r="D48" s="160" t="s">
        <v>2421</v>
      </c>
      <c r="E48" s="160" t="s">
        <v>435</v>
      </c>
      <c r="G48" s="161">
        <v>13</v>
      </c>
      <c r="H48" s="161" t="s">
        <v>1724</v>
      </c>
      <c r="I48" s="161" t="s">
        <v>576</v>
      </c>
      <c r="J48" s="160" t="s">
        <v>1725</v>
      </c>
      <c r="K48" s="160" t="s">
        <v>1726</v>
      </c>
      <c r="M48" s="161">
        <v>14</v>
      </c>
      <c r="N48" s="161" t="s">
        <v>829</v>
      </c>
      <c r="O48" s="161" t="s">
        <v>581</v>
      </c>
      <c r="P48" s="160" t="s">
        <v>2776</v>
      </c>
      <c r="Q48" s="160" t="s">
        <v>830</v>
      </c>
      <c r="S48" s="161">
        <v>10</v>
      </c>
      <c r="T48" s="161" t="s">
        <v>2851</v>
      </c>
      <c r="U48" s="161" t="s">
        <v>586</v>
      </c>
      <c r="V48" s="160" t="s">
        <v>2852</v>
      </c>
      <c r="W48" s="160" t="s">
        <v>532</v>
      </c>
      <c r="Y48" s="161">
        <v>14</v>
      </c>
      <c r="Z48" s="161" t="s">
        <v>2102</v>
      </c>
      <c r="AA48" s="161" t="s">
        <v>591</v>
      </c>
      <c r="AB48" s="160" t="s">
        <v>501</v>
      </c>
      <c r="AC48" s="160" t="s">
        <v>2103</v>
      </c>
      <c r="AE48" s="161">
        <v>15</v>
      </c>
      <c r="AF48" s="161" t="s">
        <v>1397</v>
      </c>
      <c r="AG48" s="161" t="s">
        <v>596</v>
      </c>
      <c r="AH48" s="160" t="s">
        <v>460</v>
      </c>
      <c r="AI48" s="160" t="s">
        <v>287</v>
      </c>
    </row>
    <row r="49" spans="1:35" x14ac:dyDescent="0.2">
      <c r="A49" s="161">
        <v>7</v>
      </c>
      <c r="B49" s="161" t="s">
        <v>2435</v>
      </c>
      <c r="C49" s="161" t="s">
        <v>572</v>
      </c>
      <c r="D49" s="160" t="s">
        <v>2436</v>
      </c>
      <c r="E49" s="160" t="s">
        <v>2437</v>
      </c>
      <c r="G49" s="161">
        <v>14</v>
      </c>
      <c r="H49" s="161" t="s">
        <v>1761</v>
      </c>
      <c r="I49" s="161" t="s">
        <v>576</v>
      </c>
      <c r="J49" s="160" t="s">
        <v>1762</v>
      </c>
      <c r="K49" s="160" t="s">
        <v>1763</v>
      </c>
      <c r="M49" s="161">
        <v>15</v>
      </c>
      <c r="N49" s="161" t="s">
        <v>839</v>
      </c>
      <c r="O49" s="161" t="s">
        <v>581</v>
      </c>
      <c r="P49" s="160" t="s">
        <v>2778</v>
      </c>
      <c r="Q49" s="160" t="s">
        <v>840</v>
      </c>
      <c r="S49" s="161">
        <v>11</v>
      </c>
      <c r="T49" s="161" t="s">
        <v>2855</v>
      </c>
      <c r="U49" s="161" t="s">
        <v>586</v>
      </c>
      <c r="V49" s="160" t="s">
        <v>2856</v>
      </c>
      <c r="W49" s="160" t="s">
        <v>2857</v>
      </c>
      <c r="Y49" s="161">
        <v>15</v>
      </c>
      <c r="Z49" s="161" t="s">
        <v>2104</v>
      </c>
      <c r="AA49" s="161" t="s">
        <v>591</v>
      </c>
      <c r="AB49" s="160" t="s">
        <v>2105</v>
      </c>
      <c r="AC49" s="160" t="s">
        <v>2106</v>
      </c>
      <c r="AE49" s="161">
        <v>16</v>
      </c>
      <c r="AF49" s="161" t="s">
        <v>1406</v>
      </c>
      <c r="AG49" s="161" t="s">
        <v>596</v>
      </c>
      <c r="AH49" s="160" t="s">
        <v>1407</v>
      </c>
      <c r="AI49" s="160" t="s">
        <v>461</v>
      </c>
    </row>
    <row r="50" spans="1:35" x14ac:dyDescent="0.2">
      <c r="A50" s="161">
        <v>8</v>
      </c>
      <c r="B50" s="161" t="s">
        <v>2449</v>
      </c>
      <c r="C50" s="161" t="s">
        <v>572</v>
      </c>
      <c r="D50" s="160" t="s">
        <v>2450</v>
      </c>
      <c r="E50" s="160" t="s">
        <v>2451</v>
      </c>
      <c r="G50" s="161">
        <v>15</v>
      </c>
      <c r="H50" s="161" t="s">
        <v>2735</v>
      </c>
      <c r="I50" s="161" t="s">
        <v>576</v>
      </c>
      <c r="J50" s="160" t="s">
        <v>2736</v>
      </c>
      <c r="K50" s="160" t="s">
        <v>2737</v>
      </c>
      <c r="M50" s="161">
        <v>16</v>
      </c>
      <c r="N50" s="161" t="s">
        <v>1964</v>
      </c>
      <c r="O50" s="161" t="s">
        <v>581</v>
      </c>
      <c r="P50" s="160" t="s">
        <v>2779</v>
      </c>
      <c r="Q50" s="160" t="s">
        <v>1965</v>
      </c>
      <c r="S50" s="161">
        <v>12</v>
      </c>
      <c r="T50" s="161" t="s">
        <v>1188</v>
      </c>
      <c r="U50" s="161" t="s">
        <v>586</v>
      </c>
      <c r="V50" s="160" t="s">
        <v>2047</v>
      </c>
      <c r="W50" s="160" t="s">
        <v>167</v>
      </c>
      <c r="Y50" s="161">
        <v>16</v>
      </c>
      <c r="Z50" s="161" t="s">
        <v>2116</v>
      </c>
      <c r="AA50" s="161" t="s">
        <v>591</v>
      </c>
      <c r="AB50" s="160" t="s">
        <v>2117</v>
      </c>
      <c r="AC50" s="160" t="s">
        <v>2118</v>
      </c>
      <c r="AE50" s="161">
        <v>17</v>
      </c>
      <c r="AF50" s="161" t="s">
        <v>1412</v>
      </c>
      <c r="AG50" s="161" t="s">
        <v>596</v>
      </c>
      <c r="AH50" s="160" t="s">
        <v>474</v>
      </c>
      <c r="AI50" s="160" t="s">
        <v>475</v>
      </c>
    </row>
    <row r="51" spans="1:35" x14ac:dyDescent="0.2">
      <c r="A51" s="161">
        <v>9</v>
      </c>
      <c r="B51" s="161" t="s">
        <v>2463</v>
      </c>
      <c r="C51" s="161" t="s">
        <v>572</v>
      </c>
      <c r="D51" s="160" t="s">
        <v>172</v>
      </c>
      <c r="E51" s="160" t="s">
        <v>165</v>
      </c>
      <c r="G51" s="161">
        <v>16</v>
      </c>
      <c r="H51" s="161" t="s">
        <v>2738</v>
      </c>
      <c r="I51" s="161" t="s">
        <v>576</v>
      </c>
      <c r="J51" s="160" t="s">
        <v>2739</v>
      </c>
      <c r="K51" s="160" t="s">
        <v>2740</v>
      </c>
      <c r="M51" s="161">
        <v>17</v>
      </c>
      <c r="N51" s="161" t="s">
        <v>2025</v>
      </c>
      <c r="O51" s="161" t="s">
        <v>581</v>
      </c>
      <c r="P51" s="160" t="s">
        <v>2276</v>
      </c>
      <c r="Q51" s="160" t="s">
        <v>183</v>
      </c>
      <c r="S51" s="161">
        <v>13</v>
      </c>
      <c r="T51" s="161" t="s">
        <v>1191</v>
      </c>
      <c r="U51" s="161" t="s">
        <v>586</v>
      </c>
      <c r="V51" s="160" t="s">
        <v>2046</v>
      </c>
      <c r="W51" s="160" t="s">
        <v>189</v>
      </c>
      <c r="Y51" s="161">
        <v>17</v>
      </c>
      <c r="Z51" s="161" t="s">
        <v>2119</v>
      </c>
      <c r="AA51" s="161" t="s">
        <v>591</v>
      </c>
      <c r="AB51" s="160" t="s">
        <v>2120</v>
      </c>
      <c r="AC51" s="160" t="s">
        <v>2121</v>
      </c>
      <c r="AE51" s="161">
        <v>18</v>
      </c>
      <c r="AF51" s="161" t="s">
        <v>1420</v>
      </c>
      <c r="AG51" s="161" t="s">
        <v>596</v>
      </c>
      <c r="AH51" s="160" t="s">
        <v>490</v>
      </c>
      <c r="AI51" s="160" t="s">
        <v>321</v>
      </c>
    </row>
    <row r="52" spans="1:35" x14ac:dyDescent="0.2">
      <c r="A52" s="161">
        <v>10</v>
      </c>
      <c r="B52" s="161" t="s">
        <v>2474</v>
      </c>
      <c r="C52" s="161" t="s">
        <v>572</v>
      </c>
      <c r="D52" s="160" t="s">
        <v>2475</v>
      </c>
      <c r="E52" s="160" t="s">
        <v>2476</v>
      </c>
      <c r="G52" s="161">
        <v>17</v>
      </c>
      <c r="H52" s="161" t="s">
        <v>2744</v>
      </c>
      <c r="I52" s="161" t="s">
        <v>576</v>
      </c>
      <c r="J52" s="160" t="s">
        <v>2745</v>
      </c>
      <c r="K52" s="160" t="s">
        <v>2746</v>
      </c>
      <c r="M52" s="161">
        <v>18</v>
      </c>
      <c r="N52" s="161" t="s">
        <v>2255</v>
      </c>
      <c r="O52" s="161" t="s">
        <v>581</v>
      </c>
      <c r="P52" s="160" t="s">
        <v>2256</v>
      </c>
      <c r="Q52" s="160" t="s">
        <v>2257</v>
      </c>
      <c r="S52" s="161">
        <v>14</v>
      </c>
      <c r="T52" s="161" t="s">
        <v>1144</v>
      </c>
      <c r="U52" s="161" t="s">
        <v>586</v>
      </c>
      <c r="V52" s="160" t="s">
        <v>536</v>
      </c>
      <c r="W52" s="160" t="s">
        <v>207</v>
      </c>
      <c r="Y52" s="161">
        <v>18</v>
      </c>
      <c r="Z52" s="161" t="s">
        <v>2132</v>
      </c>
      <c r="AA52" s="161" t="s">
        <v>591</v>
      </c>
      <c r="AB52" s="160" t="s">
        <v>2133</v>
      </c>
      <c r="AC52" s="160" t="s">
        <v>2134</v>
      </c>
      <c r="AE52" s="161">
        <v>19</v>
      </c>
      <c r="AF52" s="161" t="s">
        <v>1421</v>
      </c>
      <c r="AG52" s="161" t="s">
        <v>596</v>
      </c>
      <c r="AH52" s="160" t="s">
        <v>425</v>
      </c>
      <c r="AI52" s="160" t="s">
        <v>426</v>
      </c>
    </row>
    <row r="53" spans="1:35" x14ac:dyDescent="0.2">
      <c r="A53" s="161">
        <v>11</v>
      </c>
      <c r="B53" s="161" t="s">
        <v>2487</v>
      </c>
      <c r="C53" s="161" t="s">
        <v>572</v>
      </c>
      <c r="D53" s="160" t="s">
        <v>177</v>
      </c>
      <c r="E53" s="160" t="s">
        <v>889</v>
      </c>
      <c r="G53" s="161">
        <v>18</v>
      </c>
      <c r="H53" s="161" t="s">
        <v>1773</v>
      </c>
      <c r="I53" s="161" t="s">
        <v>576</v>
      </c>
      <c r="J53" s="160" t="s">
        <v>1774</v>
      </c>
      <c r="K53" s="160" t="s">
        <v>1775</v>
      </c>
      <c r="M53" s="161">
        <v>19</v>
      </c>
      <c r="N53" s="161" t="s">
        <v>850</v>
      </c>
      <c r="O53" s="161" t="s">
        <v>581</v>
      </c>
      <c r="P53" s="160" t="s">
        <v>507</v>
      </c>
      <c r="Q53" s="160" t="s">
        <v>164</v>
      </c>
      <c r="S53" s="161">
        <v>15</v>
      </c>
      <c r="T53" s="161" t="s">
        <v>1164</v>
      </c>
      <c r="U53" s="161" t="s">
        <v>586</v>
      </c>
      <c r="V53" s="160" t="s">
        <v>2294</v>
      </c>
      <c r="W53" s="160" t="s">
        <v>211</v>
      </c>
      <c r="Y53" s="161">
        <v>19</v>
      </c>
      <c r="Z53" s="161" t="s">
        <v>2135</v>
      </c>
      <c r="AA53" s="161" t="s">
        <v>591</v>
      </c>
      <c r="AB53" s="160" t="s">
        <v>2136</v>
      </c>
      <c r="AC53" s="160" t="s">
        <v>356</v>
      </c>
      <c r="AE53" s="161">
        <v>20</v>
      </c>
      <c r="AF53" s="161" t="s">
        <v>1428</v>
      </c>
      <c r="AG53" s="161" t="s">
        <v>596</v>
      </c>
      <c r="AH53" s="160" t="s">
        <v>1429</v>
      </c>
      <c r="AI53" s="160" t="s">
        <v>347</v>
      </c>
    </row>
    <row r="54" spans="1:35" x14ac:dyDescent="0.2">
      <c r="A54" s="161">
        <v>12</v>
      </c>
      <c r="B54" s="161" t="s">
        <v>2498</v>
      </c>
      <c r="C54" s="161" t="s">
        <v>572</v>
      </c>
      <c r="D54" s="160" t="s">
        <v>2499</v>
      </c>
      <c r="E54" s="160" t="s">
        <v>146</v>
      </c>
      <c r="G54" s="161">
        <v>19</v>
      </c>
      <c r="H54" s="161" t="s">
        <v>1776</v>
      </c>
      <c r="I54" s="161" t="s">
        <v>576</v>
      </c>
      <c r="J54" s="160" t="s">
        <v>1777</v>
      </c>
      <c r="K54" s="160" t="s">
        <v>1778</v>
      </c>
      <c r="M54" s="161">
        <v>20</v>
      </c>
      <c r="N54" s="161" t="s">
        <v>870</v>
      </c>
      <c r="O54" s="161" t="s">
        <v>581</v>
      </c>
      <c r="P54" s="160" t="s">
        <v>871</v>
      </c>
      <c r="Q54" s="160" t="s">
        <v>465</v>
      </c>
      <c r="S54" s="161">
        <v>16</v>
      </c>
      <c r="T54" s="161" t="s">
        <v>1131</v>
      </c>
      <c r="U54" s="161" t="s">
        <v>586</v>
      </c>
      <c r="V54" s="160" t="s">
        <v>2889</v>
      </c>
      <c r="W54" s="160" t="s">
        <v>229</v>
      </c>
      <c r="Y54" s="161">
        <v>20</v>
      </c>
      <c r="Z54" s="161" t="s">
        <v>2152</v>
      </c>
      <c r="AA54" s="161" t="s">
        <v>591</v>
      </c>
      <c r="AB54" s="160" t="s">
        <v>2153</v>
      </c>
      <c r="AC54" s="160" t="s">
        <v>2154</v>
      </c>
      <c r="AE54" s="161">
        <v>21</v>
      </c>
      <c r="AF54" s="161" t="s">
        <v>1433</v>
      </c>
      <c r="AG54" s="161" t="s">
        <v>596</v>
      </c>
      <c r="AH54" s="160" t="s">
        <v>1434</v>
      </c>
      <c r="AI54" s="160" t="s">
        <v>1435</v>
      </c>
    </row>
    <row r="55" spans="1:35" x14ac:dyDescent="0.2">
      <c r="A55" s="161">
        <v>13</v>
      </c>
      <c r="B55" s="161" t="s">
        <v>2512</v>
      </c>
      <c r="C55" s="161" t="s">
        <v>572</v>
      </c>
      <c r="D55" s="160" t="s">
        <v>2513</v>
      </c>
      <c r="E55" s="160" t="s">
        <v>2514</v>
      </c>
      <c r="G55" s="161">
        <v>20</v>
      </c>
      <c r="H55" s="161" t="s">
        <v>1800</v>
      </c>
      <c r="I55" s="161" t="s">
        <v>576</v>
      </c>
      <c r="J55" s="160" t="s">
        <v>1801</v>
      </c>
      <c r="K55" s="160" t="s">
        <v>199</v>
      </c>
      <c r="M55" s="161">
        <v>21</v>
      </c>
      <c r="N55" s="161" t="s">
        <v>872</v>
      </c>
      <c r="O55" s="161" t="s">
        <v>581</v>
      </c>
      <c r="P55" s="160" t="s">
        <v>873</v>
      </c>
      <c r="Q55" s="160" t="s">
        <v>269</v>
      </c>
      <c r="S55" s="161">
        <v>17</v>
      </c>
      <c r="T55" s="161" t="s">
        <v>1150</v>
      </c>
      <c r="U55" s="161" t="s">
        <v>586</v>
      </c>
      <c r="V55" s="160" t="s">
        <v>2295</v>
      </c>
      <c r="W55" s="160" t="s">
        <v>233</v>
      </c>
      <c r="Y55" s="161">
        <v>21</v>
      </c>
      <c r="Z55" s="161" t="s">
        <v>1233</v>
      </c>
      <c r="AA55" s="161" t="s">
        <v>591</v>
      </c>
      <c r="AB55" s="160" t="s">
        <v>539</v>
      </c>
      <c r="AC55" s="160" t="s">
        <v>292</v>
      </c>
      <c r="AE55" s="161">
        <v>22</v>
      </c>
      <c r="AF55" s="161" t="s">
        <v>1439</v>
      </c>
      <c r="AG55" s="161" t="s">
        <v>596</v>
      </c>
      <c r="AH55" s="160" t="s">
        <v>536</v>
      </c>
      <c r="AI55" s="160" t="s">
        <v>1440</v>
      </c>
    </row>
    <row r="56" spans="1:35" x14ac:dyDescent="0.2">
      <c r="A56" s="161">
        <v>14</v>
      </c>
      <c r="B56" s="161" t="s">
        <v>2530</v>
      </c>
      <c r="C56" s="161" t="s">
        <v>572</v>
      </c>
      <c r="D56" s="160" t="s">
        <v>148</v>
      </c>
      <c r="E56" s="160" t="s">
        <v>165</v>
      </c>
      <c r="G56" s="161">
        <v>21</v>
      </c>
      <c r="H56" s="161" t="s">
        <v>1802</v>
      </c>
      <c r="I56" s="161" t="s">
        <v>576</v>
      </c>
      <c r="J56" s="160" t="s">
        <v>1803</v>
      </c>
      <c r="K56" s="160" t="s">
        <v>1804</v>
      </c>
      <c r="M56" s="161">
        <v>22</v>
      </c>
      <c r="N56" s="161" t="s">
        <v>887</v>
      </c>
      <c r="O56" s="161" t="s">
        <v>581</v>
      </c>
      <c r="P56" s="160" t="s">
        <v>2128</v>
      </c>
      <c r="Q56" s="160" t="s">
        <v>889</v>
      </c>
      <c r="S56" s="161">
        <v>18</v>
      </c>
      <c r="T56" s="161" t="s">
        <v>1187</v>
      </c>
      <c r="U56" s="161" t="s">
        <v>586</v>
      </c>
      <c r="V56" s="160" t="s">
        <v>1383</v>
      </c>
      <c r="W56" s="160" t="s">
        <v>239</v>
      </c>
      <c r="Y56" s="161">
        <v>22</v>
      </c>
      <c r="Z56" s="161" t="s">
        <v>1236</v>
      </c>
      <c r="AA56" s="161" t="s">
        <v>591</v>
      </c>
      <c r="AB56" s="160" t="s">
        <v>1504</v>
      </c>
      <c r="AC56" s="160" t="s">
        <v>293</v>
      </c>
      <c r="AE56" s="161">
        <v>23</v>
      </c>
      <c r="AF56" s="161" t="s">
        <v>1441</v>
      </c>
      <c r="AG56" s="161" t="s">
        <v>596</v>
      </c>
      <c r="AH56" s="160" t="s">
        <v>1442</v>
      </c>
      <c r="AI56" s="160" t="s">
        <v>1443</v>
      </c>
    </row>
    <row r="57" spans="1:35" x14ac:dyDescent="0.2">
      <c r="A57" s="161">
        <v>15</v>
      </c>
      <c r="B57" s="161" t="s">
        <v>2541</v>
      </c>
      <c r="C57" s="161" t="s">
        <v>572</v>
      </c>
      <c r="D57" s="160" t="s">
        <v>2542</v>
      </c>
      <c r="E57" s="160" t="s">
        <v>817</v>
      </c>
      <c r="G57" s="161">
        <v>22</v>
      </c>
      <c r="H57" s="161" t="s">
        <v>1822</v>
      </c>
      <c r="I57" s="161" t="s">
        <v>576</v>
      </c>
      <c r="J57" s="160" t="s">
        <v>1823</v>
      </c>
      <c r="K57" s="160" t="s">
        <v>265</v>
      </c>
      <c r="M57" s="161">
        <v>23</v>
      </c>
      <c r="N57" s="161" t="s">
        <v>895</v>
      </c>
      <c r="O57" s="161" t="s">
        <v>581</v>
      </c>
      <c r="P57" s="160" t="s">
        <v>896</v>
      </c>
      <c r="Q57" s="160" t="s">
        <v>179</v>
      </c>
      <c r="S57" s="161">
        <v>19</v>
      </c>
      <c r="T57" s="161" t="s">
        <v>1142</v>
      </c>
      <c r="U57" s="161" t="s">
        <v>586</v>
      </c>
      <c r="V57" s="160" t="s">
        <v>2033</v>
      </c>
      <c r="W57" s="160" t="s">
        <v>267</v>
      </c>
      <c r="Y57" s="161">
        <v>23</v>
      </c>
      <c r="Z57" s="161" t="s">
        <v>1245</v>
      </c>
      <c r="AA57" s="161" t="s">
        <v>591</v>
      </c>
      <c r="AB57" s="160" t="s">
        <v>536</v>
      </c>
      <c r="AC57" s="160" t="s">
        <v>296</v>
      </c>
      <c r="AE57" s="161">
        <v>24</v>
      </c>
      <c r="AF57" s="161" t="s">
        <v>1449</v>
      </c>
      <c r="AG57" s="161" t="s">
        <v>596</v>
      </c>
      <c r="AH57" s="160" t="s">
        <v>1450</v>
      </c>
      <c r="AI57" s="160" t="s">
        <v>1064</v>
      </c>
    </row>
    <row r="58" spans="1:35" x14ac:dyDescent="0.2">
      <c r="A58" s="161">
        <v>16</v>
      </c>
      <c r="B58" s="161" t="s">
        <v>2556</v>
      </c>
      <c r="C58" s="161" t="s">
        <v>572</v>
      </c>
      <c r="D58" s="160" t="s">
        <v>2557</v>
      </c>
      <c r="E58" s="160" t="s">
        <v>2558</v>
      </c>
      <c r="G58" s="161">
        <v>23</v>
      </c>
      <c r="H58" s="161" t="s">
        <v>1824</v>
      </c>
      <c r="I58" s="161" t="s">
        <v>576</v>
      </c>
      <c r="J58" s="160" t="s">
        <v>1825</v>
      </c>
      <c r="K58" s="160" t="s">
        <v>1826</v>
      </c>
      <c r="M58" s="161">
        <v>24</v>
      </c>
      <c r="N58" s="161" t="s">
        <v>915</v>
      </c>
      <c r="O58" s="161" t="s">
        <v>581</v>
      </c>
      <c r="P58" s="160" t="s">
        <v>916</v>
      </c>
      <c r="Q58" s="160" t="s">
        <v>348</v>
      </c>
      <c r="S58" s="161">
        <v>20</v>
      </c>
      <c r="T58" s="161" t="s">
        <v>1145</v>
      </c>
      <c r="U58" s="161" t="s">
        <v>586</v>
      </c>
      <c r="V58" s="160" t="s">
        <v>2903</v>
      </c>
      <c r="W58" s="160" t="s">
        <v>268</v>
      </c>
      <c r="Y58" s="161">
        <v>24</v>
      </c>
      <c r="Z58" s="161" t="s">
        <v>1255</v>
      </c>
      <c r="AA58" s="161" t="s">
        <v>591</v>
      </c>
      <c r="AB58" s="160" t="s">
        <v>1510</v>
      </c>
      <c r="AC58" s="160" t="s">
        <v>311</v>
      </c>
      <c r="AE58" s="161">
        <v>25</v>
      </c>
      <c r="AF58" s="161" t="s">
        <v>1451</v>
      </c>
      <c r="AG58" s="161" t="s">
        <v>596</v>
      </c>
      <c r="AH58" s="160" t="s">
        <v>1452</v>
      </c>
      <c r="AI58" s="160" t="s">
        <v>1453</v>
      </c>
    </row>
    <row r="59" spans="1:35" x14ac:dyDescent="0.2">
      <c r="A59" s="161">
        <v>17</v>
      </c>
      <c r="B59" s="161" t="s">
        <v>2572</v>
      </c>
      <c r="C59" s="161" t="s">
        <v>572</v>
      </c>
      <c r="D59" s="160" t="s">
        <v>2573</v>
      </c>
      <c r="E59" s="160" t="s">
        <v>2574</v>
      </c>
      <c r="G59" s="161">
        <v>24</v>
      </c>
      <c r="H59" s="161" t="s">
        <v>1850</v>
      </c>
      <c r="I59" s="161" t="s">
        <v>576</v>
      </c>
      <c r="J59" s="160" t="s">
        <v>1851</v>
      </c>
      <c r="K59" s="160" t="s">
        <v>1852</v>
      </c>
      <c r="M59" s="161">
        <v>25</v>
      </c>
      <c r="N59" s="161" t="s">
        <v>922</v>
      </c>
      <c r="O59" s="161" t="s">
        <v>581</v>
      </c>
      <c r="P59" s="160" t="s">
        <v>923</v>
      </c>
      <c r="Q59" s="160" t="s">
        <v>565</v>
      </c>
      <c r="S59" s="161">
        <v>21</v>
      </c>
      <c r="T59" s="161" t="s">
        <v>1173</v>
      </c>
      <c r="U59" s="161" t="s">
        <v>586</v>
      </c>
      <c r="V59" s="160" t="s">
        <v>2044</v>
      </c>
      <c r="W59" s="160" t="s">
        <v>273</v>
      </c>
      <c r="Y59" s="161">
        <v>25</v>
      </c>
      <c r="Z59" s="161" t="s">
        <v>1261</v>
      </c>
      <c r="AA59" s="161" t="s">
        <v>591</v>
      </c>
      <c r="AB59" s="160" t="s">
        <v>1520</v>
      </c>
      <c r="AC59" s="160" t="s">
        <v>264</v>
      </c>
      <c r="AE59" s="161">
        <v>26</v>
      </c>
      <c r="AF59" s="161" t="s">
        <v>1460</v>
      </c>
      <c r="AG59" s="161" t="s">
        <v>596</v>
      </c>
      <c r="AH59" s="160" t="s">
        <v>1461</v>
      </c>
      <c r="AI59" s="160" t="s">
        <v>1462</v>
      </c>
    </row>
    <row r="60" spans="1:35" x14ac:dyDescent="0.2">
      <c r="A60" s="161">
        <v>18</v>
      </c>
      <c r="B60" s="161" t="s">
        <v>2588</v>
      </c>
      <c r="C60" s="161" t="s">
        <v>572</v>
      </c>
      <c r="D60" s="160" t="s">
        <v>2589</v>
      </c>
      <c r="E60" s="160" t="s">
        <v>2590</v>
      </c>
      <c r="G60" s="161">
        <v>25</v>
      </c>
      <c r="H60" s="161" t="s">
        <v>1862</v>
      </c>
      <c r="I60" s="161" t="s">
        <v>576</v>
      </c>
      <c r="J60" s="160" t="s">
        <v>1863</v>
      </c>
      <c r="K60" s="160" t="s">
        <v>1864</v>
      </c>
      <c r="M60" s="161">
        <v>26</v>
      </c>
      <c r="N60" s="161" t="s">
        <v>938</v>
      </c>
      <c r="O60" s="161" t="s">
        <v>581</v>
      </c>
      <c r="P60" s="160" t="s">
        <v>939</v>
      </c>
      <c r="Q60" s="160" t="s">
        <v>940</v>
      </c>
      <c r="S60" s="161">
        <v>22</v>
      </c>
      <c r="T60" s="161" t="s">
        <v>1180</v>
      </c>
      <c r="U60" s="161" t="s">
        <v>586</v>
      </c>
      <c r="V60" s="160" t="s">
        <v>2909</v>
      </c>
      <c r="W60" s="160" t="s">
        <v>274</v>
      </c>
      <c r="Y60" s="161">
        <v>26</v>
      </c>
      <c r="Z60" s="161" t="s">
        <v>1282</v>
      </c>
      <c r="AA60" s="161" t="s">
        <v>591</v>
      </c>
      <c r="AB60" s="160" t="s">
        <v>453</v>
      </c>
      <c r="AC60" s="160" t="s">
        <v>338</v>
      </c>
      <c r="AE60" s="161">
        <v>27</v>
      </c>
      <c r="AF60" s="161" t="s">
        <v>1463</v>
      </c>
      <c r="AG60" s="161" t="s">
        <v>596</v>
      </c>
      <c r="AH60" s="160" t="s">
        <v>389</v>
      </c>
      <c r="AI60" s="160" t="s">
        <v>1464</v>
      </c>
    </row>
    <row r="61" spans="1:35" x14ac:dyDescent="0.2">
      <c r="A61" s="161">
        <v>19</v>
      </c>
      <c r="B61" s="161" t="s">
        <v>2603</v>
      </c>
      <c r="C61" s="161" t="s">
        <v>572</v>
      </c>
      <c r="D61" s="160" t="s">
        <v>2604</v>
      </c>
      <c r="E61" s="160" t="s">
        <v>2605</v>
      </c>
      <c r="G61" s="161">
        <v>26</v>
      </c>
      <c r="H61" s="161" t="s">
        <v>1865</v>
      </c>
      <c r="I61" s="161" t="s">
        <v>576</v>
      </c>
      <c r="J61" s="160" t="s">
        <v>1866</v>
      </c>
      <c r="K61" s="160" t="s">
        <v>500</v>
      </c>
      <c r="M61" s="161">
        <v>27</v>
      </c>
      <c r="N61" s="161" t="s">
        <v>946</v>
      </c>
      <c r="O61" s="161" t="s">
        <v>581</v>
      </c>
      <c r="P61" s="160" t="s">
        <v>2798</v>
      </c>
      <c r="Q61" s="160" t="s">
        <v>347</v>
      </c>
      <c r="S61" s="161">
        <v>23</v>
      </c>
      <c r="T61" s="161" t="s">
        <v>1193</v>
      </c>
      <c r="U61" s="161" t="s">
        <v>586</v>
      </c>
      <c r="V61" s="160" t="s">
        <v>2051</v>
      </c>
      <c r="W61" s="160" t="s">
        <v>276</v>
      </c>
      <c r="Y61" s="161">
        <v>27</v>
      </c>
      <c r="Z61" s="161" t="s">
        <v>1276</v>
      </c>
      <c r="AA61" s="161" t="s">
        <v>591</v>
      </c>
      <c r="AB61" s="160" t="s">
        <v>1277</v>
      </c>
      <c r="AC61" s="160" t="s">
        <v>248</v>
      </c>
      <c r="AE61" s="161">
        <v>28</v>
      </c>
      <c r="AF61" s="161" t="s">
        <v>1472</v>
      </c>
      <c r="AG61" s="161" t="s">
        <v>596</v>
      </c>
      <c r="AH61" s="160" t="s">
        <v>1473</v>
      </c>
      <c r="AI61" s="160" t="s">
        <v>1474</v>
      </c>
    </row>
    <row r="62" spans="1:35" x14ac:dyDescent="0.2">
      <c r="A62" s="161">
        <v>20</v>
      </c>
      <c r="B62" s="161" t="s">
        <v>2610</v>
      </c>
      <c r="C62" s="161" t="s">
        <v>572</v>
      </c>
      <c r="D62" s="160" t="s">
        <v>2611</v>
      </c>
      <c r="E62" s="160" t="s">
        <v>2612</v>
      </c>
      <c r="G62" s="161">
        <v>27</v>
      </c>
      <c r="H62" s="161" t="s">
        <v>1885</v>
      </c>
      <c r="I62" s="161" t="s">
        <v>576</v>
      </c>
      <c r="J62" s="160" t="s">
        <v>1886</v>
      </c>
      <c r="K62" s="160" t="s">
        <v>1887</v>
      </c>
      <c r="M62" s="161">
        <v>28</v>
      </c>
      <c r="N62" s="161" t="s">
        <v>965</v>
      </c>
      <c r="O62" s="161" t="s">
        <v>581</v>
      </c>
      <c r="P62" s="160" t="s">
        <v>966</v>
      </c>
      <c r="Q62" s="160" t="s">
        <v>530</v>
      </c>
      <c r="S62" s="161">
        <v>24</v>
      </c>
      <c r="T62" s="161" t="s">
        <v>1194</v>
      </c>
      <c r="U62" s="161" t="s">
        <v>586</v>
      </c>
      <c r="V62" s="160" t="s">
        <v>2307</v>
      </c>
      <c r="W62" s="160" t="s">
        <v>277</v>
      </c>
      <c r="Y62" s="161">
        <v>28</v>
      </c>
      <c r="Z62" s="161" t="s">
        <v>1299</v>
      </c>
      <c r="AA62" s="161" t="s">
        <v>591</v>
      </c>
      <c r="AB62" s="160" t="s">
        <v>2200</v>
      </c>
      <c r="AC62" s="160" t="s">
        <v>853</v>
      </c>
      <c r="AE62" s="161">
        <v>1</v>
      </c>
      <c r="AF62" s="161" t="s">
        <v>1308</v>
      </c>
      <c r="AG62" s="161" t="s">
        <v>597</v>
      </c>
      <c r="AH62" s="160" t="s">
        <v>1309</v>
      </c>
      <c r="AI62" s="160" t="s">
        <v>367</v>
      </c>
    </row>
    <row r="63" spans="1:35" x14ac:dyDescent="0.2">
      <c r="A63" s="161">
        <v>21</v>
      </c>
      <c r="B63" s="161" t="s">
        <v>2631</v>
      </c>
      <c r="C63" s="161" t="s">
        <v>572</v>
      </c>
      <c r="D63" s="160" t="s">
        <v>2632</v>
      </c>
      <c r="E63" s="160" t="s">
        <v>196</v>
      </c>
      <c r="G63" s="161">
        <v>28</v>
      </c>
      <c r="H63" s="161" t="s">
        <v>1890</v>
      </c>
      <c r="I63" s="161" t="s">
        <v>576</v>
      </c>
      <c r="J63" s="160" t="s">
        <v>1891</v>
      </c>
      <c r="K63" s="160" t="s">
        <v>498</v>
      </c>
      <c r="M63" s="161">
        <v>29</v>
      </c>
      <c r="N63" s="161" t="s">
        <v>972</v>
      </c>
      <c r="O63" s="161" t="s">
        <v>581</v>
      </c>
      <c r="P63" s="160" t="s">
        <v>2803</v>
      </c>
      <c r="Q63" s="160" t="s">
        <v>179</v>
      </c>
      <c r="S63" s="161">
        <v>25</v>
      </c>
      <c r="T63" s="161" t="s">
        <v>1198</v>
      </c>
      <c r="U63" s="161" t="s">
        <v>586</v>
      </c>
      <c r="V63" s="160" t="s">
        <v>2310</v>
      </c>
      <c r="W63" s="160" t="s">
        <v>279</v>
      </c>
      <c r="Y63" s="161">
        <v>29</v>
      </c>
      <c r="Z63" s="161" t="s">
        <v>2202</v>
      </c>
      <c r="AA63" s="161" t="s">
        <v>591</v>
      </c>
      <c r="AB63" s="160" t="s">
        <v>2203</v>
      </c>
      <c r="AC63" s="160" t="s">
        <v>2204</v>
      </c>
      <c r="AE63" s="161">
        <v>2</v>
      </c>
      <c r="AF63" s="161" t="s">
        <v>1314</v>
      </c>
      <c r="AG63" s="161" t="s">
        <v>597</v>
      </c>
      <c r="AH63" s="160" t="s">
        <v>427</v>
      </c>
      <c r="AI63" s="160" t="s">
        <v>428</v>
      </c>
    </row>
    <row r="64" spans="1:35" x14ac:dyDescent="0.2">
      <c r="A64" s="161">
        <v>22</v>
      </c>
      <c r="B64" s="161" t="s">
        <v>2637</v>
      </c>
      <c r="C64" s="161" t="s">
        <v>572</v>
      </c>
      <c r="D64" s="160" t="s">
        <v>2638</v>
      </c>
      <c r="E64" s="160" t="s">
        <v>257</v>
      </c>
      <c r="G64" s="161">
        <v>29</v>
      </c>
      <c r="H64" s="161" t="s">
        <v>1905</v>
      </c>
      <c r="I64" s="161" t="s">
        <v>576</v>
      </c>
      <c r="J64" s="160" t="s">
        <v>1906</v>
      </c>
      <c r="K64" s="160" t="s">
        <v>1907</v>
      </c>
      <c r="M64" s="161">
        <v>30</v>
      </c>
      <c r="N64" s="161" t="s">
        <v>985</v>
      </c>
      <c r="O64" s="161" t="s">
        <v>581</v>
      </c>
      <c r="P64" s="160" t="s">
        <v>986</v>
      </c>
      <c r="Q64" s="160" t="s">
        <v>987</v>
      </c>
      <c r="S64" s="161">
        <v>26</v>
      </c>
      <c r="T64" s="161" t="s">
        <v>2048</v>
      </c>
      <c r="U64" s="161" t="s">
        <v>586</v>
      </c>
      <c r="V64" s="160" t="s">
        <v>2304</v>
      </c>
      <c r="W64" s="160" t="s">
        <v>2049</v>
      </c>
      <c r="Y64" s="161">
        <v>30</v>
      </c>
      <c r="Z64" s="161" t="s">
        <v>2211</v>
      </c>
      <c r="AA64" s="161" t="s">
        <v>591</v>
      </c>
      <c r="AB64" s="160" t="s">
        <v>2212</v>
      </c>
      <c r="AC64" s="160" t="s">
        <v>2213</v>
      </c>
      <c r="AE64" s="161">
        <v>3</v>
      </c>
      <c r="AF64" s="161" t="s">
        <v>1320</v>
      </c>
      <c r="AG64" s="161" t="s">
        <v>597</v>
      </c>
      <c r="AH64" s="160" t="s">
        <v>362</v>
      </c>
      <c r="AI64" s="160" t="s">
        <v>165</v>
      </c>
    </row>
    <row r="65" spans="1:35" x14ac:dyDescent="0.2">
      <c r="A65" s="161">
        <v>23</v>
      </c>
      <c r="B65" s="161" t="s">
        <v>2646</v>
      </c>
      <c r="C65" s="161" t="s">
        <v>572</v>
      </c>
      <c r="D65" s="160" t="s">
        <v>2647</v>
      </c>
      <c r="E65" s="160" t="s">
        <v>2648</v>
      </c>
      <c r="G65" s="161">
        <v>30</v>
      </c>
      <c r="H65" s="161" t="s">
        <v>1914</v>
      </c>
      <c r="I65" s="161" t="s">
        <v>576</v>
      </c>
      <c r="J65" s="160" t="s">
        <v>1915</v>
      </c>
      <c r="K65" s="160" t="s">
        <v>1916</v>
      </c>
      <c r="M65" s="161">
        <v>31</v>
      </c>
      <c r="N65" s="161" t="s">
        <v>990</v>
      </c>
      <c r="O65" s="161" t="s">
        <v>581</v>
      </c>
      <c r="P65" s="160" t="s">
        <v>991</v>
      </c>
      <c r="Q65" s="160" t="s">
        <v>992</v>
      </c>
      <c r="S65" s="161">
        <v>27</v>
      </c>
      <c r="T65" s="161" t="s">
        <v>2938</v>
      </c>
      <c r="U65" s="161" t="s">
        <v>586</v>
      </c>
      <c r="V65" s="160" t="s">
        <v>1520</v>
      </c>
      <c r="W65" s="160" t="s">
        <v>2939</v>
      </c>
      <c r="Y65" s="161">
        <v>31</v>
      </c>
      <c r="Z65" s="161" t="s">
        <v>2987</v>
      </c>
      <c r="AA65" s="161" t="s">
        <v>591</v>
      </c>
      <c r="AB65" s="160" t="s">
        <v>2988</v>
      </c>
      <c r="AC65" s="160" t="s">
        <v>2989</v>
      </c>
      <c r="AE65" s="161">
        <v>4</v>
      </c>
      <c r="AF65" s="161" t="s">
        <v>1324</v>
      </c>
      <c r="AG65" s="161" t="s">
        <v>597</v>
      </c>
      <c r="AH65" s="160" t="s">
        <v>1325</v>
      </c>
      <c r="AI65" s="160" t="s">
        <v>481</v>
      </c>
    </row>
    <row r="66" spans="1:35" x14ac:dyDescent="0.2">
      <c r="A66" s="161">
        <v>24</v>
      </c>
      <c r="B66" s="161" t="s">
        <v>2658</v>
      </c>
      <c r="C66" s="161" t="s">
        <v>572</v>
      </c>
      <c r="D66" s="160" t="s">
        <v>2659</v>
      </c>
      <c r="E66" s="160" t="s">
        <v>2660</v>
      </c>
      <c r="G66" s="161">
        <v>31</v>
      </c>
      <c r="H66" s="161" t="s">
        <v>1930</v>
      </c>
      <c r="I66" s="161" t="s">
        <v>576</v>
      </c>
      <c r="J66" s="160" t="s">
        <v>240</v>
      </c>
      <c r="K66" s="160" t="s">
        <v>1931</v>
      </c>
      <c r="M66" s="161">
        <v>32</v>
      </c>
      <c r="N66" s="161" t="s">
        <v>1010</v>
      </c>
      <c r="O66" s="161" t="s">
        <v>581</v>
      </c>
      <c r="P66" s="160" t="s">
        <v>2807</v>
      </c>
      <c r="Q66" s="160" t="s">
        <v>1011</v>
      </c>
      <c r="S66" s="161">
        <v>28</v>
      </c>
      <c r="T66" s="161" t="s">
        <v>2940</v>
      </c>
      <c r="U66" s="161" t="s">
        <v>586</v>
      </c>
      <c r="V66" s="160" t="s">
        <v>2941</v>
      </c>
      <c r="W66" s="160" t="s">
        <v>2942</v>
      </c>
      <c r="Y66" s="161">
        <v>1</v>
      </c>
      <c r="Z66" s="161" t="s">
        <v>1209</v>
      </c>
      <c r="AA66" s="161" t="s">
        <v>592</v>
      </c>
      <c r="AB66" s="160" t="s">
        <v>549</v>
      </c>
      <c r="AC66" s="160" t="s">
        <v>284</v>
      </c>
      <c r="AE66" s="161">
        <v>5</v>
      </c>
      <c r="AF66" s="161" t="s">
        <v>1331</v>
      </c>
      <c r="AG66" s="161" t="s">
        <v>597</v>
      </c>
      <c r="AH66" s="160" t="s">
        <v>402</v>
      </c>
      <c r="AI66" s="160" t="s">
        <v>403</v>
      </c>
    </row>
    <row r="67" spans="1:35" x14ac:dyDescent="0.2">
      <c r="A67" s="161">
        <v>25</v>
      </c>
      <c r="B67" s="161" t="s">
        <v>2671</v>
      </c>
      <c r="C67" s="161" t="s">
        <v>572</v>
      </c>
      <c r="D67" s="160" t="s">
        <v>2672</v>
      </c>
      <c r="E67" s="160" t="s">
        <v>2673</v>
      </c>
      <c r="G67" s="161">
        <v>32</v>
      </c>
      <c r="H67" s="161" t="s">
        <v>1936</v>
      </c>
      <c r="I67" s="161" t="s">
        <v>576</v>
      </c>
      <c r="J67" s="160" t="s">
        <v>1937</v>
      </c>
      <c r="K67" s="160" t="s">
        <v>1938</v>
      </c>
      <c r="M67" s="161">
        <v>33</v>
      </c>
      <c r="N67" s="161" t="s">
        <v>1016</v>
      </c>
      <c r="O67" s="161" t="s">
        <v>581</v>
      </c>
      <c r="P67" s="160" t="s">
        <v>1017</v>
      </c>
      <c r="Q67" s="160" t="s">
        <v>1018</v>
      </c>
      <c r="S67" s="161">
        <v>1</v>
      </c>
      <c r="T67" s="161" t="s">
        <v>1084</v>
      </c>
      <c r="U67" s="161" t="s">
        <v>587</v>
      </c>
      <c r="V67" s="160" t="s">
        <v>2002</v>
      </c>
      <c r="W67" s="160" t="s">
        <v>138</v>
      </c>
      <c r="Y67" s="161">
        <v>2</v>
      </c>
      <c r="Z67" s="161" t="s">
        <v>1207</v>
      </c>
      <c r="AA67" s="161" t="s">
        <v>592</v>
      </c>
      <c r="AB67" s="160" t="s">
        <v>1208</v>
      </c>
      <c r="AC67" s="160" t="s">
        <v>304</v>
      </c>
      <c r="AE67" s="161">
        <v>6</v>
      </c>
      <c r="AF67" s="161" t="s">
        <v>1339</v>
      </c>
      <c r="AG67" s="161" t="s">
        <v>597</v>
      </c>
      <c r="AH67" s="160" t="s">
        <v>404</v>
      </c>
      <c r="AI67" s="160" t="s">
        <v>405</v>
      </c>
    </row>
    <row r="68" spans="1:35" x14ac:dyDescent="0.2">
      <c r="A68" s="161">
        <v>26</v>
      </c>
      <c r="B68" s="161" t="s">
        <v>2682</v>
      </c>
      <c r="C68" s="161" t="s">
        <v>572</v>
      </c>
      <c r="D68" s="160" t="s">
        <v>2683</v>
      </c>
      <c r="E68" s="160" t="s">
        <v>2684</v>
      </c>
      <c r="G68" s="161">
        <v>33</v>
      </c>
      <c r="H68" s="161" t="s">
        <v>1954</v>
      </c>
      <c r="I68" s="161" t="s">
        <v>576</v>
      </c>
      <c r="J68" s="160" t="s">
        <v>1955</v>
      </c>
      <c r="K68" s="160" t="s">
        <v>1956</v>
      </c>
      <c r="M68" s="161">
        <v>34</v>
      </c>
      <c r="N68" s="161" t="s">
        <v>1034</v>
      </c>
      <c r="O68" s="161" t="s">
        <v>581</v>
      </c>
      <c r="P68" s="160" t="s">
        <v>1383</v>
      </c>
      <c r="Q68" s="160" t="s">
        <v>1035</v>
      </c>
      <c r="S68" s="161">
        <v>2</v>
      </c>
      <c r="T68" s="161" t="s">
        <v>1119</v>
      </c>
      <c r="U68" s="161" t="s">
        <v>587</v>
      </c>
      <c r="V68" s="160" t="s">
        <v>2287</v>
      </c>
      <c r="W68" s="160" t="s">
        <v>152</v>
      </c>
      <c r="Y68" s="161">
        <v>3</v>
      </c>
      <c r="Z68" s="161" t="s">
        <v>1214</v>
      </c>
      <c r="AA68" s="161" t="s">
        <v>592</v>
      </c>
      <c r="AB68" s="160" t="s">
        <v>553</v>
      </c>
      <c r="AC68" s="160" t="s">
        <v>305</v>
      </c>
      <c r="AE68" s="161">
        <v>7</v>
      </c>
      <c r="AF68" s="161" t="s">
        <v>1344</v>
      </c>
      <c r="AG68" s="161" t="s">
        <v>597</v>
      </c>
      <c r="AH68" s="160" t="s">
        <v>406</v>
      </c>
      <c r="AI68" s="160" t="s">
        <v>407</v>
      </c>
    </row>
    <row r="69" spans="1:35" x14ac:dyDescent="0.2">
      <c r="A69" s="161">
        <v>27</v>
      </c>
      <c r="B69" s="161" t="s">
        <v>2687</v>
      </c>
      <c r="C69" s="161" t="s">
        <v>572</v>
      </c>
      <c r="D69" s="160" t="s">
        <v>2688</v>
      </c>
      <c r="E69" s="160" t="s">
        <v>2689</v>
      </c>
      <c r="G69" s="161">
        <v>34</v>
      </c>
      <c r="H69" s="161" t="s">
        <v>1959</v>
      </c>
      <c r="I69" s="161" t="s">
        <v>576</v>
      </c>
      <c r="J69" s="160" t="s">
        <v>1960</v>
      </c>
      <c r="K69" s="160" t="s">
        <v>264</v>
      </c>
      <c r="M69" s="161">
        <v>35</v>
      </c>
      <c r="N69" s="161" t="s">
        <v>1037</v>
      </c>
      <c r="O69" s="161" t="s">
        <v>581</v>
      </c>
      <c r="P69" s="160" t="s">
        <v>3003</v>
      </c>
      <c r="Q69" s="160" t="s">
        <v>1038</v>
      </c>
      <c r="S69" s="161">
        <v>3</v>
      </c>
      <c r="T69" s="161" t="s">
        <v>1120</v>
      </c>
      <c r="U69" s="161" t="s">
        <v>587</v>
      </c>
      <c r="V69" s="160" t="s">
        <v>2285</v>
      </c>
      <c r="W69" s="160" t="s">
        <v>178</v>
      </c>
      <c r="Y69" s="161">
        <v>4</v>
      </c>
      <c r="Z69" s="161" t="s">
        <v>1216</v>
      </c>
      <c r="AA69" s="161" t="s">
        <v>592</v>
      </c>
      <c r="AB69" s="160" t="s">
        <v>1509</v>
      </c>
      <c r="AC69" s="160" t="s">
        <v>306</v>
      </c>
      <c r="AE69" s="161">
        <v>8</v>
      </c>
      <c r="AF69" s="161" t="s">
        <v>1346</v>
      </c>
      <c r="AG69" s="161" t="s">
        <v>597</v>
      </c>
      <c r="AH69" s="160" t="s">
        <v>408</v>
      </c>
      <c r="AI69" s="160" t="s">
        <v>409</v>
      </c>
    </row>
    <row r="70" spans="1:35" x14ac:dyDescent="0.2">
      <c r="A70" s="161">
        <v>28</v>
      </c>
      <c r="B70" s="161" t="s">
        <v>2701</v>
      </c>
      <c r="C70" s="161" t="s">
        <v>572</v>
      </c>
      <c r="D70" s="160" t="s">
        <v>2702</v>
      </c>
      <c r="E70" s="160" t="s">
        <v>165</v>
      </c>
      <c r="G70" s="161">
        <v>35</v>
      </c>
      <c r="H70" s="161" t="s">
        <v>2755</v>
      </c>
      <c r="I70" s="161" t="s">
        <v>576</v>
      </c>
      <c r="J70" s="160" t="s">
        <v>2756</v>
      </c>
      <c r="K70" s="160" t="s">
        <v>2757</v>
      </c>
      <c r="M70" s="161">
        <v>36</v>
      </c>
      <c r="N70" s="161" t="s">
        <v>1049</v>
      </c>
      <c r="O70" s="161" t="s">
        <v>581</v>
      </c>
      <c r="P70" s="160" t="s">
        <v>1050</v>
      </c>
      <c r="Q70" s="160" t="s">
        <v>496</v>
      </c>
      <c r="S70" s="161">
        <v>4</v>
      </c>
      <c r="T70" s="161" t="s">
        <v>1095</v>
      </c>
      <c r="U70" s="161" t="s">
        <v>587</v>
      </c>
      <c r="V70" s="160" t="s">
        <v>219</v>
      </c>
      <c r="W70" s="160" t="s">
        <v>220</v>
      </c>
      <c r="Y70" s="161">
        <v>5</v>
      </c>
      <c r="Z70" s="161" t="s">
        <v>1213</v>
      </c>
      <c r="AA70" s="161" t="s">
        <v>592</v>
      </c>
      <c r="AB70" s="160" t="s">
        <v>529</v>
      </c>
      <c r="AC70" s="160" t="s">
        <v>160</v>
      </c>
      <c r="AE70" s="161">
        <v>9</v>
      </c>
      <c r="AF70" s="161" t="s">
        <v>1352</v>
      </c>
      <c r="AG70" s="161" t="s">
        <v>597</v>
      </c>
      <c r="AH70" s="160" t="s">
        <v>1353</v>
      </c>
      <c r="AI70" s="160" t="s">
        <v>548</v>
      </c>
    </row>
    <row r="71" spans="1:35" x14ac:dyDescent="0.2">
      <c r="A71" s="161">
        <v>29</v>
      </c>
      <c r="B71" s="161" t="s">
        <v>2706</v>
      </c>
      <c r="C71" s="161" t="s">
        <v>572</v>
      </c>
      <c r="D71" s="160" t="s">
        <v>2707</v>
      </c>
      <c r="E71" s="160" t="s">
        <v>317</v>
      </c>
      <c r="G71" s="161">
        <v>36</v>
      </c>
      <c r="H71" s="161" t="s">
        <v>2758</v>
      </c>
      <c r="I71" s="161" t="s">
        <v>576</v>
      </c>
      <c r="J71" s="160" t="s">
        <v>2759</v>
      </c>
      <c r="K71" s="160" t="s">
        <v>2760</v>
      </c>
      <c r="M71" s="161">
        <v>37</v>
      </c>
      <c r="N71" s="161" t="s">
        <v>1062</v>
      </c>
      <c r="O71" s="161" t="s">
        <v>581</v>
      </c>
      <c r="P71" s="160" t="s">
        <v>2812</v>
      </c>
      <c r="Q71" s="160" t="s">
        <v>563</v>
      </c>
      <c r="S71" s="161">
        <v>5</v>
      </c>
      <c r="T71" s="161" t="s">
        <v>1082</v>
      </c>
      <c r="U71" s="161" t="s">
        <v>587</v>
      </c>
      <c r="V71" s="160" t="s">
        <v>2832</v>
      </c>
      <c r="W71" s="160" t="s">
        <v>243</v>
      </c>
      <c r="Y71" s="161">
        <v>6</v>
      </c>
      <c r="Z71" s="161" t="s">
        <v>1218</v>
      </c>
      <c r="AA71" s="161" t="s">
        <v>592</v>
      </c>
      <c r="AB71" s="160" t="s">
        <v>1522</v>
      </c>
      <c r="AC71" s="160" t="s">
        <v>329</v>
      </c>
      <c r="AE71" s="161">
        <v>10</v>
      </c>
      <c r="AF71" s="161" t="s">
        <v>1360</v>
      </c>
      <c r="AG71" s="161" t="s">
        <v>597</v>
      </c>
      <c r="AH71" s="160" t="s">
        <v>1309</v>
      </c>
      <c r="AI71" s="160" t="s">
        <v>563</v>
      </c>
    </row>
    <row r="72" spans="1:35" x14ac:dyDescent="0.2">
      <c r="A72" s="161">
        <v>30</v>
      </c>
      <c r="B72" s="161" t="s">
        <v>2720</v>
      </c>
      <c r="C72" s="161" t="s">
        <v>572</v>
      </c>
      <c r="D72" s="160" t="s">
        <v>2721</v>
      </c>
      <c r="E72" s="160" t="s">
        <v>2722</v>
      </c>
      <c r="G72" s="161">
        <v>1</v>
      </c>
      <c r="H72" s="161" t="s">
        <v>1562</v>
      </c>
      <c r="I72" s="161" t="s">
        <v>577</v>
      </c>
      <c r="J72" s="160" t="s">
        <v>1563</v>
      </c>
      <c r="K72" s="160" t="s">
        <v>1564</v>
      </c>
      <c r="M72" s="161">
        <v>38</v>
      </c>
      <c r="N72" s="161" t="s">
        <v>1070</v>
      </c>
      <c r="O72" s="161" t="s">
        <v>581</v>
      </c>
      <c r="P72" s="160" t="s">
        <v>1071</v>
      </c>
      <c r="Q72" s="160" t="s">
        <v>1072</v>
      </c>
      <c r="S72" s="161">
        <v>6</v>
      </c>
      <c r="T72" s="161" t="s">
        <v>1123</v>
      </c>
      <c r="U72" s="161" t="s">
        <v>587</v>
      </c>
      <c r="V72" s="160" t="s">
        <v>2283</v>
      </c>
      <c r="W72" s="160" t="s">
        <v>246</v>
      </c>
      <c r="Y72" s="161">
        <v>7</v>
      </c>
      <c r="Z72" s="161" t="s">
        <v>1211</v>
      </c>
      <c r="AA72" s="161" t="s">
        <v>592</v>
      </c>
      <c r="AB72" s="160" t="s">
        <v>1529</v>
      </c>
      <c r="AC72" s="160" t="s">
        <v>343</v>
      </c>
      <c r="AE72" s="161">
        <v>11</v>
      </c>
      <c r="AF72" s="161" t="s">
        <v>1361</v>
      </c>
      <c r="AG72" s="161" t="s">
        <v>597</v>
      </c>
      <c r="AH72" s="160" t="s">
        <v>1362</v>
      </c>
      <c r="AI72" s="160" t="s">
        <v>1363</v>
      </c>
    </row>
    <row r="73" spans="1:35" x14ac:dyDescent="0.2">
      <c r="A73" s="161">
        <v>1</v>
      </c>
      <c r="B73" s="161" t="s">
        <v>2327</v>
      </c>
      <c r="C73" s="161" t="s">
        <v>573</v>
      </c>
      <c r="D73" s="160" t="s">
        <v>2328</v>
      </c>
      <c r="E73" s="160" t="s">
        <v>2329</v>
      </c>
      <c r="G73" s="161">
        <v>2</v>
      </c>
      <c r="H73" s="161" t="s">
        <v>1576</v>
      </c>
      <c r="I73" s="161" t="s">
        <v>577</v>
      </c>
      <c r="J73" s="160" t="s">
        <v>1577</v>
      </c>
      <c r="K73" s="160" t="s">
        <v>1578</v>
      </c>
      <c r="M73" s="161">
        <v>39</v>
      </c>
      <c r="N73" s="161" t="s">
        <v>1992</v>
      </c>
      <c r="O73" s="161" t="s">
        <v>581</v>
      </c>
      <c r="P73" s="160" t="s">
        <v>1993</v>
      </c>
      <c r="Q73" s="160" t="s">
        <v>1994</v>
      </c>
      <c r="S73" s="161">
        <v>7</v>
      </c>
      <c r="T73" s="161" t="s">
        <v>2834</v>
      </c>
      <c r="U73" s="161" t="s">
        <v>587</v>
      </c>
      <c r="V73" s="160" t="s">
        <v>2835</v>
      </c>
      <c r="W73" s="160" t="s">
        <v>167</v>
      </c>
      <c r="Y73" s="161">
        <v>8</v>
      </c>
      <c r="Z73" s="161" t="s">
        <v>1252</v>
      </c>
      <c r="AA73" s="161" t="s">
        <v>592</v>
      </c>
      <c r="AB73" s="160" t="s">
        <v>354</v>
      </c>
      <c r="AC73" s="160" t="s">
        <v>355</v>
      </c>
      <c r="AE73" s="161">
        <v>12</v>
      </c>
      <c r="AF73" s="161" t="s">
        <v>1365</v>
      </c>
      <c r="AG73" s="161" t="s">
        <v>597</v>
      </c>
      <c r="AH73" s="160" t="s">
        <v>383</v>
      </c>
      <c r="AI73" s="160" t="s">
        <v>384</v>
      </c>
    </row>
    <row r="74" spans="1:35" x14ac:dyDescent="0.2">
      <c r="A74" s="161">
        <v>2</v>
      </c>
      <c r="B74" s="161" t="s">
        <v>2362</v>
      </c>
      <c r="C74" s="161" t="s">
        <v>573</v>
      </c>
      <c r="D74" s="160" t="s">
        <v>2363</v>
      </c>
      <c r="E74" s="160" t="s">
        <v>1828</v>
      </c>
      <c r="G74" s="161">
        <v>3</v>
      </c>
      <c r="H74" s="161" t="s">
        <v>1583</v>
      </c>
      <c r="I74" s="161" t="s">
        <v>577</v>
      </c>
      <c r="J74" s="160" t="s">
        <v>1584</v>
      </c>
      <c r="K74" s="160" t="s">
        <v>1585</v>
      </c>
      <c r="M74" s="161">
        <v>1</v>
      </c>
      <c r="N74" s="161" t="s">
        <v>656</v>
      </c>
      <c r="O74" s="161" t="s">
        <v>582</v>
      </c>
      <c r="P74" s="160" t="s">
        <v>2763</v>
      </c>
      <c r="Q74" s="160" t="s">
        <v>657</v>
      </c>
      <c r="S74" s="161">
        <v>8</v>
      </c>
      <c r="T74" s="161" t="s">
        <v>2838</v>
      </c>
      <c r="U74" s="161" t="s">
        <v>587</v>
      </c>
      <c r="V74" s="160" t="s">
        <v>2839</v>
      </c>
      <c r="W74" s="160" t="s">
        <v>1007</v>
      </c>
      <c r="Y74" s="161">
        <v>9</v>
      </c>
      <c r="Z74" s="161" t="s">
        <v>1257</v>
      </c>
      <c r="AA74" s="161" t="s">
        <v>592</v>
      </c>
      <c r="AB74" s="160" t="s">
        <v>2071</v>
      </c>
      <c r="AC74" s="160" t="s">
        <v>1258</v>
      </c>
      <c r="AE74" s="161">
        <v>13</v>
      </c>
      <c r="AF74" s="161" t="s">
        <v>1372</v>
      </c>
      <c r="AG74" s="161" t="s">
        <v>597</v>
      </c>
      <c r="AH74" s="160" t="s">
        <v>410</v>
      </c>
      <c r="AI74" s="160" t="s">
        <v>411</v>
      </c>
    </row>
    <row r="75" spans="1:35" x14ac:dyDescent="0.2">
      <c r="A75" s="161">
        <v>3</v>
      </c>
      <c r="B75" s="161" t="s">
        <v>2364</v>
      </c>
      <c r="C75" s="161" t="s">
        <v>573</v>
      </c>
      <c r="D75" s="160" t="s">
        <v>2365</v>
      </c>
      <c r="E75" s="160" t="s">
        <v>2366</v>
      </c>
      <c r="G75" s="161">
        <v>4</v>
      </c>
      <c r="H75" s="161" t="s">
        <v>1602</v>
      </c>
      <c r="I75" s="161" t="s">
        <v>577</v>
      </c>
      <c r="J75" s="160" t="s">
        <v>1603</v>
      </c>
      <c r="K75" s="160" t="s">
        <v>1604</v>
      </c>
      <c r="M75" s="161">
        <v>2</v>
      </c>
      <c r="N75" s="161" t="s">
        <v>672</v>
      </c>
      <c r="O75" s="161" t="s">
        <v>582</v>
      </c>
      <c r="P75" s="160" t="s">
        <v>673</v>
      </c>
      <c r="Q75" s="160" t="s">
        <v>674</v>
      </c>
      <c r="S75" s="161">
        <v>9</v>
      </c>
      <c r="T75" s="161" t="s">
        <v>1132</v>
      </c>
      <c r="U75" s="161" t="s">
        <v>587</v>
      </c>
      <c r="V75" s="160" t="s">
        <v>2318</v>
      </c>
      <c r="W75" s="160" t="s">
        <v>155</v>
      </c>
      <c r="Y75" s="161">
        <v>10</v>
      </c>
      <c r="Z75" s="161" t="s">
        <v>1265</v>
      </c>
      <c r="AA75" s="161" t="s">
        <v>592</v>
      </c>
      <c r="AB75" s="160" t="s">
        <v>1266</v>
      </c>
      <c r="AC75" s="160" t="s">
        <v>1267</v>
      </c>
      <c r="AE75" s="161">
        <v>14</v>
      </c>
      <c r="AF75" s="161" t="s">
        <v>1381</v>
      </c>
      <c r="AG75" s="161" t="s">
        <v>597</v>
      </c>
      <c r="AH75" s="160" t="s">
        <v>418</v>
      </c>
      <c r="AI75" s="160" t="s">
        <v>419</v>
      </c>
    </row>
    <row r="76" spans="1:35" x14ac:dyDescent="0.2">
      <c r="A76" s="161">
        <v>4</v>
      </c>
      <c r="B76" s="161" t="s">
        <v>2396</v>
      </c>
      <c r="C76" s="161" t="s">
        <v>573</v>
      </c>
      <c r="D76" s="160" t="s">
        <v>2397</v>
      </c>
      <c r="E76" s="160" t="s">
        <v>889</v>
      </c>
      <c r="G76" s="161">
        <v>5</v>
      </c>
      <c r="H76" s="161" t="s">
        <v>1608</v>
      </c>
      <c r="I76" s="161" t="s">
        <v>577</v>
      </c>
      <c r="J76" s="160" t="s">
        <v>1609</v>
      </c>
      <c r="K76" s="160" t="s">
        <v>1610</v>
      </c>
      <c r="M76" s="161">
        <v>3</v>
      </c>
      <c r="N76" s="161" t="s">
        <v>686</v>
      </c>
      <c r="O76" s="161" t="s">
        <v>582</v>
      </c>
      <c r="P76" s="160" t="s">
        <v>687</v>
      </c>
      <c r="Q76" s="160" t="s">
        <v>688</v>
      </c>
      <c r="S76" s="161">
        <v>10</v>
      </c>
      <c r="T76" s="161" t="s">
        <v>1134</v>
      </c>
      <c r="U76" s="161" t="s">
        <v>587</v>
      </c>
      <c r="V76" s="160" t="s">
        <v>2024</v>
      </c>
      <c r="W76" s="160" t="s">
        <v>180</v>
      </c>
      <c r="Y76" s="161">
        <v>11</v>
      </c>
      <c r="Z76" s="161" t="s">
        <v>1240</v>
      </c>
      <c r="AA76" s="161" t="s">
        <v>592</v>
      </c>
      <c r="AB76" s="160" t="s">
        <v>1513</v>
      </c>
      <c r="AC76" s="160" t="s">
        <v>1241</v>
      </c>
      <c r="AE76" s="161">
        <v>15</v>
      </c>
      <c r="AF76" s="161" t="s">
        <v>1387</v>
      </c>
      <c r="AG76" s="161" t="s">
        <v>597</v>
      </c>
      <c r="AH76" s="160" t="s">
        <v>1388</v>
      </c>
      <c r="AI76" s="160" t="s">
        <v>422</v>
      </c>
    </row>
    <row r="77" spans="1:35" x14ac:dyDescent="0.2">
      <c r="A77" s="161">
        <v>5</v>
      </c>
      <c r="B77" s="161" t="s">
        <v>2398</v>
      </c>
      <c r="C77" s="161" t="s">
        <v>573</v>
      </c>
      <c r="D77" s="160" t="s">
        <v>280</v>
      </c>
      <c r="E77" s="160" t="s">
        <v>260</v>
      </c>
      <c r="G77" s="161">
        <v>6</v>
      </c>
      <c r="H77" s="161" t="s">
        <v>1628</v>
      </c>
      <c r="I77" s="161" t="s">
        <v>577</v>
      </c>
      <c r="J77" s="160" t="s">
        <v>1629</v>
      </c>
      <c r="K77" s="160" t="s">
        <v>1630</v>
      </c>
      <c r="M77" s="161">
        <v>4</v>
      </c>
      <c r="N77" s="161" t="s">
        <v>711</v>
      </c>
      <c r="O77" s="161" t="s">
        <v>582</v>
      </c>
      <c r="P77" s="160" t="s">
        <v>712</v>
      </c>
      <c r="Q77" s="160" t="s">
        <v>285</v>
      </c>
      <c r="S77" s="161">
        <v>11</v>
      </c>
      <c r="T77" s="161" t="s">
        <v>1154</v>
      </c>
      <c r="U77" s="161" t="s">
        <v>587</v>
      </c>
      <c r="V77" s="160" t="s">
        <v>2292</v>
      </c>
      <c r="W77" s="160" t="s">
        <v>185</v>
      </c>
      <c r="Y77" s="161">
        <v>12</v>
      </c>
      <c r="Z77" s="161" t="s">
        <v>1514</v>
      </c>
      <c r="AA77" s="161" t="s">
        <v>592</v>
      </c>
      <c r="AB77" s="160" t="s">
        <v>1515</v>
      </c>
      <c r="AC77" s="160" t="s">
        <v>1516</v>
      </c>
      <c r="AE77" s="161">
        <v>16</v>
      </c>
      <c r="AF77" s="161" t="s">
        <v>1398</v>
      </c>
      <c r="AG77" s="161" t="s">
        <v>597</v>
      </c>
      <c r="AH77" s="160" t="s">
        <v>437</v>
      </c>
      <c r="AI77" s="160" t="s">
        <v>438</v>
      </c>
    </row>
    <row r="78" spans="1:35" x14ac:dyDescent="0.2">
      <c r="A78" s="161">
        <v>6</v>
      </c>
      <c r="B78" s="161" t="s">
        <v>2425</v>
      </c>
      <c r="C78" s="161" t="s">
        <v>573</v>
      </c>
      <c r="D78" s="160" t="s">
        <v>2426</v>
      </c>
      <c r="E78" s="160" t="s">
        <v>347</v>
      </c>
      <c r="G78" s="161">
        <v>7</v>
      </c>
      <c r="H78" s="161" t="s">
        <v>1633</v>
      </c>
      <c r="I78" s="161" t="s">
        <v>577</v>
      </c>
      <c r="J78" s="160" t="s">
        <v>173</v>
      </c>
      <c r="K78" s="160" t="s">
        <v>1634</v>
      </c>
      <c r="M78" s="161">
        <v>5</v>
      </c>
      <c r="N78" s="161" t="s">
        <v>722</v>
      </c>
      <c r="O78" s="161" t="s">
        <v>582</v>
      </c>
      <c r="P78" s="160" t="s">
        <v>723</v>
      </c>
      <c r="Q78" s="160" t="s">
        <v>724</v>
      </c>
      <c r="S78" s="161">
        <v>12</v>
      </c>
      <c r="T78" s="161" t="s">
        <v>1171</v>
      </c>
      <c r="U78" s="161" t="s">
        <v>587</v>
      </c>
      <c r="V78" s="160" t="s">
        <v>2854</v>
      </c>
      <c r="W78" s="160" t="s">
        <v>186</v>
      </c>
      <c r="Y78" s="161">
        <v>13</v>
      </c>
      <c r="Z78" s="161" t="s">
        <v>2091</v>
      </c>
      <c r="AA78" s="161" t="s">
        <v>592</v>
      </c>
      <c r="AB78" s="160" t="s">
        <v>2092</v>
      </c>
      <c r="AC78" s="160" t="s">
        <v>496</v>
      </c>
      <c r="AE78" s="161">
        <v>17</v>
      </c>
      <c r="AF78" s="161" t="s">
        <v>1399</v>
      </c>
      <c r="AG78" s="161" t="s">
        <v>597</v>
      </c>
      <c r="AH78" s="160" t="s">
        <v>440</v>
      </c>
      <c r="AI78" s="160" t="s">
        <v>151</v>
      </c>
    </row>
    <row r="79" spans="1:35" x14ac:dyDescent="0.2">
      <c r="A79" s="161">
        <v>7</v>
      </c>
      <c r="B79" s="161" t="s">
        <v>2427</v>
      </c>
      <c r="C79" s="161" t="s">
        <v>573</v>
      </c>
      <c r="D79" s="160" t="s">
        <v>195</v>
      </c>
      <c r="E79" s="160" t="s">
        <v>530</v>
      </c>
      <c r="G79" s="161">
        <v>8</v>
      </c>
      <c r="H79" s="161" t="s">
        <v>1643</v>
      </c>
      <c r="I79" s="161" t="s">
        <v>577</v>
      </c>
      <c r="J79" s="160" t="s">
        <v>1644</v>
      </c>
      <c r="K79" s="160" t="s">
        <v>1645</v>
      </c>
      <c r="M79" s="161">
        <v>6</v>
      </c>
      <c r="N79" s="161" t="s">
        <v>733</v>
      </c>
      <c r="O79" s="161" t="s">
        <v>582</v>
      </c>
      <c r="P79" s="160" t="s">
        <v>2766</v>
      </c>
      <c r="Q79" s="160" t="s">
        <v>734</v>
      </c>
      <c r="S79" s="161">
        <v>13</v>
      </c>
      <c r="T79" s="161" t="s">
        <v>1183</v>
      </c>
      <c r="U79" s="161" t="s">
        <v>587</v>
      </c>
      <c r="V79" s="160" t="s">
        <v>2865</v>
      </c>
      <c r="W79" s="160" t="s">
        <v>188</v>
      </c>
      <c r="Y79" s="161">
        <v>14</v>
      </c>
      <c r="Z79" s="161" t="s">
        <v>2093</v>
      </c>
      <c r="AA79" s="161" t="s">
        <v>592</v>
      </c>
      <c r="AB79" s="160" t="s">
        <v>2094</v>
      </c>
      <c r="AC79" s="160" t="s">
        <v>1585</v>
      </c>
      <c r="AE79" s="161">
        <v>18</v>
      </c>
      <c r="AF79" s="161" t="s">
        <v>1413</v>
      </c>
      <c r="AG79" s="161" t="s">
        <v>597</v>
      </c>
      <c r="AH79" s="160" t="s">
        <v>441</v>
      </c>
      <c r="AI79" s="160" t="s">
        <v>442</v>
      </c>
    </row>
    <row r="80" spans="1:35" x14ac:dyDescent="0.2">
      <c r="A80" s="161">
        <v>8</v>
      </c>
      <c r="B80" s="161" t="s">
        <v>2452</v>
      </c>
      <c r="C80" s="161" t="s">
        <v>573</v>
      </c>
      <c r="D80" s="160" t="s">
        <v>2453</v>
      </c>
      <c r="E80" s="160" t="s">
        <v>1496</v>
      </c>
      <c r="G80" s="161">
        <v>9</v>
      </c>
      <c r="H80" s="161" t="s">
        <v>1653</v>
      </c>
      <c r="I80" s="161" t="s">
        <v>577</v>
      </c>
      <c r="J80" s="160" t="s">
        <v>1654</v>
      </c>
      <c r="K80" s="160" t="s">
        <v>1655</v>
      </c>
      <c r="M80" s="161">
        <v>7</v>
      </c>
      <c r="N80" s="161" t="s">
        <v>753</v>
      </c>
      <c r="O80" s="161" t="s">
        <v>582</v>
      </c>
      <c r="P80" s="160" t="s">
        <v>485</v>
      </c>
      <c r="Q80" s="160" t="s">
        <v>754</v>
      </c>
      <c r="S80" s="161">
        <v>14</v>
      </c>
      <c r="T80" s="161" t="s">
        <v>1195</v>
      </c>
      <c r="U80" s="161" t="s">
        <v>587</v>
      </c>
      <c r="V80" s="160" t="s">
        <v>2305</v>
      </c>
      <c r="W80" s="160" t="s">
        <v>190</v>
      </c>
      <c r="Y80" s="161">
        <v>15</v>
      </c>
      <c r="Z80" s="161" t="s">
        <v>2101</v>
      </c>
      <c r="AA80" s="161" t="s">
        <v>592</v>
      </c>
      <c r="AB80" s="160" t="s">
        <v>499</v>
      </c>
      <c r="AC80" s="160" t="s">
        <v>1443</v>
      </c>
      <c r="AE80" s="161">
        <v>19</v>
      </c>
      <c r="AF80" s="161" t="s">
        <v>1414</v>
      </c>
      <c r="AG80" s="161" t="s">
        <v>597</v>
      </c>
      <c r="AH80" s="160" t="s">
        <v>444</v>
      </c>
      <c r="AI80" s="160" t="s">
        <v>446</v>
      </c>
    </row>
    <row r="81" spans="1:35" x14ac:dyDescent="0.2">
      <c r="A81" s="161">
        <v>9</v>
      </c>
      <c r="B81" s="161" t="s">
        <v>2454</v>
      </c>
      <c r="C81" s="161" t="s">
        <v>573</v>
      </c>
      <c r="D81" s="160" t="s">
        <v>2455</v>
      </c>
      <c r="E81" s="160" t="s">
        <v>439</v>
      </c>
      <c r="G81" s="161">
        <v>10</v>
      </c>
      <c r="H81" s="161" t="s">
        <v>1669</v>
      </c>
      <c r="I81" s="161" t="s">
        <v>577</v>
      </c>
      <c r="J81" s="160" t="s">
        <v>1670</v>
      </c>
      <c r="K81" s="160" t="s">
        <v>1671</v>
      </c>
      <c r="M81" s="161">
        <v>8</v>
      </c>
      <c r="N81" s="161" t="s">
        <v>766</v>
      </c>
      <c r="O81" s="161" t="s">
        <v>582</v>
      </c>
      <c r="P81" s="160" t="s">
        <v>2087</v>
      </c>
      <c r="Q81" s="160" t="s">
        <v>767</v>
      </c>
      <c r="S81" s="161">
        <v>15</v>
      </c>
      <c r="T81" s="161" t="s">
        <v>1126</v>
      </c>
      <c r="U81" s="161" t="s">
        <v>587</v>
      </c>
      <c r="V81" s="160" t="s">
        <v>533</v>
      </c>
      <c r="W81" s="160" t="s">
        <v>205</v>
      </c>
      <c r="Y81" s="161">
        <v>16</v>
      </c>
      <c r="Z81" s="161" t="s">
        <v>2107</v>
      </c>
      <c r="AA81" s="161" t="s">
        <v>592</v>
      </c>
      <c r="AB81" s="160" t="s">
        <v>2108</v>
      </c>
      <c r="AC81" s="160" t="s">
        <v>2109</v>
      </c>
      <c r="AE81" s="161">
        <v>20</v>
      </c>
      <c r="AF81" s="161" t="s">
        <v>1426</v>
      </c>
      <c r="AG81" s="161" t="s">
        <v>597</v>
      </c>
      <c r="AH81" s="160" t="s">
        <v>449</v>
      </c>
      <c r="AI81" s="160" t="s">
        <v>450</v>
      </c>
    </row>
    <row r="82" spans="1:35" x14ac:dyDescent="0.2">
      <c r="A82" s="161">
        <v>10</v>
      </c>
      <c r="B82" s="161" t="s">
        <v>2480</v>
      </c>
      <c r="C82" s="161" t="s">
        <v>573</v>
      </c>
      <c r="D82" s="160" t="s">
        <v>2481</v>
      </c>
      <c r="E82" s="160" t="s">
        <v>2482</v>
      </c>
      <c r="G82" s="161">
        <v>11</v>
      </c>
      <c r="H82" s="161" t="s">
        <v>1695</v>
      </c>
      <c r="I82" s="161" t="s">
        <v>577</v>
      </c>
      <c r="J82" s="160" t="s">
        <v>1696</v>
      </c>
      <c r="K82" s="160" t="s">
        <v>1697</v>
      </c>
      <c r="M82" s="161">
        <v>9</v>
      </c>
      <c r="N82" s="161" t="s">
        <v>777</v>
      </c>
      <c r="O82" s="161" t="s">
        <v>582</v>
      </c>
      <c r="P82" s="160" t="s">
        <v>3004</v>
      </c>
      <c r="Q82" s="160" t="s">
        <v>778</v>
      </c>
      <c r="S82" s="161">
        <v>16</v>
      </c>
      <c r="T82" s="161" t="s">
        <v>1160</v>
      </c>
      <c r="U82" s="161" t="s">
        <v>587</v>
      </c>
      <c r="V82" s="160" t="s">
        <v>2043</v>
      </c>
      <c r="W82" s="160" t="s">
        <v>234</v>
      </c>
      <c r="Y82" s="161">
        <v>17</v>
      </c>
      <c r="Z82" s="161" t="s">
        <v>2114</v>
      </c>
      <c r="AA82" s="161" t="s">
        <v>592</v>
      </c>
      <c r="AB82" s="160" t="s">
        <v>2115</v>
      </c>
      <c r="AC82" s="160" t="s">
        <v>530</v>
      </c>
      <c r="AE82" s="161">
        <v>21</v>
      </c>
      <c r="AF82" s="161" t="s">
        <v>1427</v>
      </c>
      <c r="AG82" s="161" t="s">
        <v>597</v>
      </c>
      <c r="AH82" s="160" t="s">
        <v>453</v>
      </c>
      <c r="AI82" s="160" t="s">
        <v>454</v>
      </c>
    </row>
    <row r="83" spans="1:35" x14ac:dyDescent="0.2">
      <c r="A83" s="161">
        <v>11</v>
      </c>
      <c r="B83" s="161" t="s">
        <v>2483</v>
      </c>
      <c r="C83" s="161" t="s">
        <v>573</v>
      </c>
      <c r="D83" s="160" t="s">
        <v>2484</v>
      </c>
      <c r="E83" s="160" t="s">
        <v>2485</v>
      </c>
      <c r="G83" s="161">
        <v>12</v>
      </c>
      <c r="H83" s="161" t="s">
        <v>1698</v>
      </c>
      <c r="I83" s="161" t="s">
        <v>577</v>
      </c>
      <c r="J83" s="160" t="s">
        <v>1699</v>
      </c>
      <c r="K83" s="160" t="s">
        <v>1700</v>
      </c>
      <c r="M83" s="161">
        <v>10</v>
      </c>
      <c r="N83" s="161" t="s">
        <v>808</v>
      </c>
      <c r="O83" s="161" t="s">
        <v>582</v>
      </c>
      <c r="P83" s="160" t="s">
        <v>2771</v>
      </c>
      <c r="Q83" s="160" t="s">
        <v>527</v>
      </c>
      <c r="S83" s="161">
        <v>17</v>
      </c>
      <c r="T83" s="161" t="s">
        <v>1167</v>
      </c>
      <c r="U83" s="161" t="s">
        <v>587</v>
      </c>
      <c r="V83" s="160" t="s">
        <v>2301</v>
      </c>
      <c r="W83" s="160" t="s">
        <v>235</v>
      </c>
      <c r="Y83" s="161">
        <v>18</v>
      </c>
      <c r="Z83" s="161" t="s">
        <v>2122</v>
      </c>
      <c r="AA83" s="161" t="s">
        <v>592</v>
      </c>
      <c r="AB83" s="160" t="s">
        <v>2123</v>
      </c>
      <c r="AC83" s="160" t="s">
        <v>1453</v>
      </c>
      <c r="AE83" s="161">
        <v>22</v>
      </c>
      <c r="AF83" s="161" t="s">
        <v>1438</v>
      </c>
      <c r="AG83" s="161" t="s">
        <v>597</v>
      </c>
      <c r="AH83" s="160" t="s">
        <v>458</v>
      </c>
      <c r="AI83" s="160" t="s">
        <v>459</v>
      </c>
    </row>
    <row r="84" spans="1:35" x14ac:dyDescent="0.2">
      <c r="A84" s="161">
        <v>12</v>
      </c>
      <c r="B84" s="161" t="s">
        <v>2505</v>
      </c>
      <c r="C84" s="161" t="s">
        <v>573</v>
      </c>
      <c r="D84" s="160" t="s">
        <v>2506</v>
      </c>
      <c r="E84" s="160" t="s">
        <v>290</v>
      </c>
      <c r="G84" s="161">
        <v>13</v>
      </c>
      <c r="H84" s="161" t="s">
        <v>1719</v>
      </c>
      <c r="I84" s="161" t="s">
        <v>577</v>
      </c>
      <c r="J84" s="160" t="s">
        <v>145</v>
      </c>
      <c r="K84" s="160" t="s">
        <v>535</v>
      </c>
      <c r="M84" s="161">
        <v>11</v>
      </c>
      <c r="N84" s="161" t="s">
        <v>813</v>
      </c>
      <c r="O84" s="161" t="s">
        <v>582</v>
      </c>
      <c r="P84" s="160" t="s">
        <v>3005</v>
      </c>
      <c r="Q84" s="160" t="s">
        <v>814</v>
      </c>
      <c r="S84" s="161">
        <v>18</v>
      </c>
      <c r="T84" s="161" t="s">
        <v>1178</v>
      </c>
      <c r="U84" s="161" t="s">
        <v>587</v>
      </c>
      <c r="V84" s="160" t="s">
        <v>2303</v>
      </c>
      <c r="W84" s="160" t="s">
        <v>237</v>
      </c>
      <c r="Y84" s="161">
        <v>19</v>
      </c>
      <c r="Z84" s="161" t="s">
        <v>2129</v>
      </c>
      <c r="AA84" s="161" t="s">
        <v>592</v>
      </c>
      <c r="AB84" s="160" t="s">
        <v>2130</v>
      </c>
      <c r="AC84" s="160" t="s">
        <v>2131</v>
      </c>
      <c r="AE84" s="161">
        <v>23</v>
      </c>
      <c r="AF84" s="161" t="s">
        <v>1446</v>
      </c>
      <c r="AG84" s="161" t="s">
        <v>597</v>
      </c>
      <c r="AH84" s="160" t="s">
        <v>382</v>
      </c>
      <c r="AI84" s="160" t="s">
        <v>312</v>
      </c>
    </row>
    <row r="85" spans="1:35" x14ac:dyDescent="0.2">
      <c r="A85" s="161">
        <v>13</v>
      </c>
      <c r="B85" s="161" t="s">
        <v>2507</v>
      </c>
      <c r="C85" s="161" t="s">
        <v>573</v>
      </c>
      <c r="D85" s="160" t="s">
        <v>2508</v>
      </c>
      <c r="E85" s="160" t="s">
        <v>2509</v>
      </c>
      <c r="G85" s="161">
        <v>14</v>
      </c>
      <c r="H85" s="161" t="s">
        <v>1721</v>
      </c>
      <c r="I85" s="161" t="s">
        <v>577</v>
      </c>
      <c r="J85" s="160" t="s">
        <v>1722</v>
      </c>
      <c r="K85" s="160" t="s">
        <v>1723</v>
      </c>
      <c r="M85" s="161">
        <v>12</v>
      </c>
      <c r="N85" s="161" t="s">
        <v>831</v>
      </c>
      <c r="O85" s="161" t="s">
        <v>582</v>
      </c>
      <c r="P85" s="160" t="s">
        <v>2774</v>
      </c>
      <c r="Q85" s="160" t="s">
        <v>519</v>
      </c>
      <c r="S85" s="161">
        <v>19</v>
      </c>
      <c r="T85" s="161" t="s">
        <v>1146</v>
      </c>
      <c r="U85" s="161" t="s">
        <v>587</v>
      </c>
      <c r="V85" s="160" t="s">
        <v>2293</v>
      </c>
      <c r="W85" s="160" t="s">
        <v>250</v>
      </c>
      <c r="Y85" s="161">
        <v>20</v>
      </c>
      <c r="Z85" s="161" t="s">
        <v>2137</v>
      </c>
      <c r="AA85" s="161" t="s">
        <v>592</v>
      </c>
      <c r="AB85" s="160" t="s">
        <v>1303</v>
      </c>
      <c r="AC85" s="160" t="s">
        <v>1578</v>
      </c>
      <c r="AE85" s="161">
        <v>24</v>
      </c>
      <c r="AF85" s="161" t="s">
        <v>1448</v>
      </c>
      <c r="AG85" s="161" t="s">
        <v>597</v>
      </c>
      <c r="AH85" s="160" t="s">
        <v>462</v>
      </c>
      <c r="AI85" s="160" t="s">
        <v>463</v>
      </c>
    </row>
    <row r="86" spans="1:35" x14ac:dyDescent="0.2">
      <c r="A86" s="161">
        <v>14</v>
      </c>
      <c r="B86" s="161" t="s">
        <v>2534</v>
      </c>
      <c r="C86" s="161" t="s">
        <v>573</v>
      </c>
      <c r="D86" s="160" t="s">
        <v>2535</v>
      </c>
      <c r="E86" s="160" t="s">
        <v>2536</v>
      </c>
      <c r="G86" s="161">
        <v>15</v>
      </c>
      <c r="H86" s="161" t="s">
        <v>1740</v>
      </c>
      <c r="I86" s="161" t="s">
        <v>577</v>
      </c>
      <c r="J86" s="160" t="s">
        <v>1741</v>
      </c>
      <c r="K86" s="160" t="s">
        <v>1742</v>
      </c>
      <c r="M86" s="161">
        <v>13</v>
      </c>
      <c r="N86" s="161" t="s">
        <v>836</v>
      </c>
      <c r="O86" s="161" t="s">
        <v>582</v>
      </c>
      <c r="P86" s="160" t="s">
        <v>344</v>
      </c>
      <c r="Q86" s="160" t="s">
        <v>233</v>
      </c>
      <c r="S86" s="161">
        <v>20</v>
      </c>
      <c r="T86" s="161" t="s">
        <v>1166</v>
      </c>
      <c r="U86" s="161" t="s">
        <v>587</v>
      </c>
      <c r="V86" s="160" t="s">
        <v>2045</v>
      </c>
      <c r="W86" s="160" t="s">
        <v>253</v>
      </c>
      <c r="Y86" s="161">
        <v>21</v>
      </c>
      <c r="Z86" s="161" t="s">
        <v>2149</v>
      </c>
      <c r="AA86" s="161" t="s">
        <v>592</v>
      </c>
      <c r="AB86" s="160" t="s">
        <v>2150</v>
      </c>
      <c r="AC86" s="160" t="s">
        <v>2151</v>
      </c>
      <c r="AE86" s="161">
        <v>25</v>
      </c>
      <c r="AF86" s="161" t="s">
        <v>1454</v>
      </c>
      <c r="AG86" s="161" t="s">
        <v>597</v>
      </c>
      <c r="AH86" s="160" t="s">
        <v>492</v>
      </c>
      <c r="AI86" s="160" t="s">
        <v>493</v>
      </c>
    </row>
    <row r="87" spans="1:35" x14ac:dyDescent="0.2">
      <c r="A87" s="161">
        <v>15</v>
      </c>
      <c r="B87" s="161" t="s">
        <v>2537</v>
      </c>
      <c r="C87" s="161" t="s">
        <v>573</v>
      </c>
      <c r="D87" s="160" t="s">
        <v>786</v>
      </c>
      <c r="E87" s="160" t="s">
        <v>2538</v>
      </c>
      <c r="G87" s="161">
        <v>16</v>
      </c>
      <c r="H87" s="161" t="s">
        <v>1743</v>
      </c>
      <c r="I87" s="161" t="s">
        <v>577</v>
      </c>
      <c r="J87" s="160" t="s">
        <v>1744</v>
      </c>
      <c r="K87" s="160" t="s">
        <v>149</v>
      </c>
      <c r="M87" s="161">
        <v>14</v>
      </c>
      <c r="N87" s="161" t="s">
        <v>845</v>
      </c>
      <c r="O87" s="161" t="s">
        <v>582</v>
      </c>
      <c r="P87" s="160" t="s">
        <v>846</v>
      </c>
      <c r="Q87" s="160" t="s">
        <v>502</v>
      </c>
      <c r="S87" s="161">
        <v>21</v>
      </c>
      <c r="T87" s="161" t="s">
        <v>1186</v>
      </c>
      <c r="U87" s="161" t="s">
        <v>587</v>
      </c>
      <c r="V87" s="160" t="s">
        <v>554</v>
      </c>
      <c r="W87" s="160" t="s">
        <v>256</v>
      </c>
      <c r="Y87" s="161">
        <v>22</v>
      </c>
      <c r="Z87" s="161" t="s">
        <v>2167</v>
      </c>
      <c r="AA87" s="161" t="s">
        <v>592</v>
      </c>
      <c r="AB87" s="160" t="s">
        <v>2168</v>
      </c>
      <c r="AC87" s="160" t="s">
        <v>2169</v>
      </c>
      <c r="AE87" s="161">
        <v>26</v>
      </c>
      <c r="AF87" s="161" t="s">
        <v>1457</v>
      </c>
      <c r="AG87" s="161" t="s">
        <v>597</v>
      </c>
      <c r="AH87" s="160" t="s">
        <v>1458</v>
      </c>
      <c r="AI87" s="160" t="s">
        <v>1459</v>
      </c>
    </row>
    <row r="88" spans="1:35" x14ac:dyDescent="0.2">
      <c r="A88" s="161">
        <v>16</v>
      </c>
      <c r="B88" s="161" t="s">
        <v>2564</v>
      </c>
      <c r="C88" s="161" t="s">
        <v>573</v>
      </c>
      <c r="D88" s="160" t="s">
        <v>2565</v>
      </c>
      <c r="E88" s="160" t="s">
        <v>2566</v>
      </c>
      <c r="G88" s="161">
        <v>17</v>
      </c>
      <c r="H88" s="161" t="s">
        <v>2741</v>
      </c>
      <c r="I88" s="161" t="s">
        <v>577</v>
      </c>
      <c r="J88" s="160" t="s">
        <v>2742</v>
      </c>
      <c r="K88" s="160" t="s">
        <v>2743</v>
      </c>
      <c r="M88" s="161">
        <v>15</v>
      </c>
      <c r="N88" s="161" t="s">
        <v>855</v>
      </c>
      <c r="O88" s="161" t="s">
        <v>582</v>
      </c>
      <c r="P88" s="160" t="s">
        <v>2252</v>
      </c>
      <c r="Q88" s="160" t="s">
        <v>856</v>
      </c>
      <c r="S88" s="161">
        <v>22</v>
      </c>
      <c r="T88" s="161" t="s">
        <v>1162</v>
      </c>
      <c r="U88" s="161" t="s">
        <v>587</v>
      </c>
      <c r="V88" s="160" t="s">
        <v>2296</v>
      </c>
      <c r="W88" s="160" t="s">
        <v>165</v>
      </c>
      <c r="Y88" s="161">
        <v>23</v>
      </c>
      <c r="Z88" s="161" t="s">
        <v>1244</v>
      </c>
      <c r="AA88" s="161" t="s">
        <v>592</v>
      </c>
      <c r="AB88" s="160" t="s">
        <v>559</v>
      </c>
      <c r="AC88" s="160" t="s">
        <v>295</v>
      </c>
      <c r="AE88" s="161">
        <v>27</v>
      </c>
      <c r="AF88" s="161" t="s">
        <v>1465</v>
      </c>
      <c r="AG88" s="161" t="s">
        <v>597</v>
      </c>
      <c r="AH88" s="160" t="s">
        <v>506</v>
      </c>
      <c r="AI88" s="160" t="s">
        <v>1466</v>
      </c>
    </row>
    <row r="89" spans="1:35" x14ac:dyDescent="0.2">
      <c r="A89" s="161">
        <v>17</v>
      </c>
      <c r="B89" s="161" t="s">
        <v>2567</v>
      </c>
      <c r="C89" s="161" t="s">
        <v>573</v>
      </c>
      <c r="D89" s="160" t="s">
        <v>2568</v>
      </c>
      <c r="E89" s="160" t="s">
        <v>2569</v>
      </c>
      <c r="G89" s="161">
        <v>18</v>
      </c>
      <c r="H89" s="161" t="s">
        <v>1771</v>
      </c>
      <c r="I89" s="161" t="s">
        <v>577</v>
      </c>
      <c r="J89" s="160" t="s">
        <v>1772</v>
      </c>
      <c r="K89" s="160" t="s">
        <v>191</v>
      </c>
      <c r="M89" s="161">
        <v>16</v>
      </c>
      <c r="N89" s="161" t="s">
        <v>863</v>
      </c>
      <c r="O89" s="161" t="s">
        <v>582</v>
      </c>
      <c r="P89" s="160" t="s">
        <v>3006</v>
      </c>
      <c r="Q89" s="160" t="s">
        <v>1493</v>
      </c>
      <c r="S89" s="161">
        <v>23</v>
      </c>
      <c r="T89" s="161" t="s">
        <v>1165</v>
      </c>
      <c r="U89" s="161" t="s">
        <v>587</v>
      </c>
      <c r="V89" s="160" t="s">
        <v>2298</v>
      </c>
      <c r="W89" s="160" t="s">
        <v>270</v>
      </c>
      <c r="Y89" s="161">
        <v>24</v>
      </c>
      <c r="Z89" s="161" t="s">
        <v>1288</v>
      </c>
      <c r="AA89" s="161" t="s">
        <v>592</v>
      </c>
      <c r="AB89" s="160" t="s">
        <v>1506</v>
      </c>
      <c r="AC89" s="160" t="s">
        <v>299</v>
      </c>
      <c r="AE89" s="161">
        <v>28</v>
      </c>
      <c r="AF89" s="161" t="s">
        <v>1470</v>
      </c>
      <c r="AG89" s="161" t="s">
        <v>597</v>
      </c>
      <c r="AH89" s="160" t="s">
        <v>1471</v>
      </c>
      <c r="AI89" s="160" t="s">
        <v>552</v>
      </c>
    </row>
    <row r="90" spans="1:35" x14ac:dyDescent="0.2">
      <c r="A90" s="161">
        <v>18</v>
      </c>
      <c r="B90" s="161" t="s">
        <v>2594</v>
      </c>
      <c r="C90" s="161" t="s">
        <v>573</v>
      </c>
      <c r="D90" s="160" t="s">
        <v>148</v>
      </c>
      <c r="E90" s="160" t="s">
        <v>2595</v>
      </c>
      <c r="G90" s="161">
        <v>19</v>
      </c>
      <c r="H90" s="161" t="s">
        <v>1779</v>
      </c>
      <c r="I90" s="161" t="s">
        <v>577</v>
      </c>
      <c r="J90" s="160" t="s">
        <v>1780</v>
      </c>
      <c r="K90" s="160" t="s">
        <v>1781</v>
      </c>
      <c r="M90" s="161">
        <v>17</v>
      </c>
      <c r="N90" s="161" t="s">
        <v>1969</v>
      </c>
      <c r="O90" s="161" t="s">
        <v>582</v>
      </c>
      <c r="P90" s="160" t="s">
        <v>2253</v>
      </c>
      <c r="Q90" s="160" t="s">
        <v>1970</v>
      </c>
      <c r="S90" s="161">
        <v>24</v>
      </c>
      <c r="T90" s="161" t="s">
        <v>2052</v>
      </c>
      <c r="U90" s="161" t="s">
        <v>587</v>
      </c>
      <c r="V90" s="160" t="s">
        <v>2053</v>
      </c>
      <c r="W90" s="160" t="s">
        <v>1750</v>
      </c>
      <c r="Y90" s="161">
        <v>25</v>
      </c>
      <c r="Z90" s="161" t="s">
        <v>1249</v>
      </c>
      <c r="AA90" s="161" t="s">
        <v>592</v>
      </c>
      <c r="AB90" s="160" t="s">
        <v>2181</v>
      </c>
      <c r="AC90" s="160" t="s">
        <v>320</v>
      </c>
      <c r="AE90" s="161">
        <v>29</v>
      </c>
      <c r="AF90" s="161" t="s">
        <v>1475</v>
      </c>
      <c r="AG90" s="161" t="s">
        <v>597</v>
      </c>
      <c r="AH90" s="160" t="s">
        <v>1476</v>
      </c>
      <c r="AI90" s="160" t="s">
        <v>2998</v>
      </c>
    </row>
    <row r="91" spans="1:35" x14ac:dyDescent="0.2">
      <c r="A91" s="161">
        <v>19</v>
      </c>
      <c r="B91" s="161" t="s">
        <v>2596</v>
      </c>
      <c r="C91" s="161" t="s">
        <v>573</v>
      </c>
      <c r="D91" s="160" t="s">
        <v>148</v>
      </c>
      <c r="E91" s="160" t="s">
        <v>311</v>
      </c>
      <c r="G91" s="161">
        <v>20</v>
      </c>
      <c r="H91" s="161" t="s">
        <v>1797</v>
      </c>
      <c r="I91" s="161" t="s">
        <v>577</v>
      </c>
      <c r="J91" s="160" t="s">
        <v>1798</v>
      </c>
      <c r="K91" s="160" t="s">
        <v>1799</v>
      </c>
      <c r="M91" s="161">
        <v>18</v>
      </c>
      <c r="N91" s="161" t="s">
        <v>890</v>
      </c>
      <c r="O91" s="161" t="s">
        <v>582</v>
      </c>
      <c r="P91" s="160" t="s">
        <v>533</v>
      </c>
      <c r="Q91" s="160" t="s">
        <v>891</v>
      </c>
      <c r="S91" s="161">
        <v>25</v>
      </c>
      <c r="T91" s="161" t="s">
        <v>2308</v>
      </c>
      <c r="U91" s="161" t="s">
        <v>587</v>
      </c>
      <c r="V91" s="160" t="s">
        <v>2917</v>
      </c>
      <c r="W91" s="160" t="s">
        <v>2309</v>
      </c>
      <c r="Y91" s="161">
        <v>26</v>
      </c>
      <c r="Z91" s="161" t="s">
        <v>1274</v>
      </c>
      <c r="AA91" s="161" t="s">
        <v>592</v>
      </c>
      <c r="AB91" s="160" t="s">
        <v>1275</v>
      </c>
      <c r="AC91" s="160" t="s">
        <v>322</v>
      </c>
      <c r="AE91" s="161">
        <v>30</v>
      </c>
      <c r="AF91" s="161" t="s">
        <v>1479</v>
      </c>
      <c r="AG91" s="161" t="s">
        <v>597</v>
      </c>
      <c r="AH91" s="160" t="s">
        <v>1480</v>
      </c>
      <c r="AI91" s="160" t="s">
        <v>217</v>
      </c>
    </row>
    <row r="92" spans="1:35" x14ac:dyDescent="0.2">
      <c r="A92" s="161">
        <v>20</v>
      </c>
      <c r="B92" s="161" t="s">
        <v>2619</v>
      </c>
      <c r="C92" s="161" t="s">
        <v>573</v>
      </c>
      <c r="D92" s="160" t="s">
        <v>1741</v>
      </c>
      <c r="E92" s="160" t="s">
        <v>2620</v>
      </c>
      <c r="G92" s="161">
        <v>21</v>
      </c>
      <c r="H92" s="161" t="s">
        <v>1805</v>
      </c>
      <c r="I92" s="161" t="s">
        <v>577</v>
      </c>
      <c r="J92" s="160" t="s">
        <v>1806</v>
      </c>
      <c r="K92" s="160" t="s">
        <v>1807</v>
      </c>
      <c r="M92" s="161">
        <v>19</v>
      </c>
      <c r="N92" s="161" t="s">
        <v>892</v>
      </c>
      <c r="O92" s="161" t="s">
        <v>582</v>
      </c>
      <c r="P92" s="160" t="s">
        <v>893</v>
      </c>
      <c r="Q92" s="160" t="s">
        <v>894</v>
      </c>
      <c r="S92" s="161">
        <v>26</v>
      </c>
      <c r="T92" s="161" t="s">
        <v>2925</v>
      </c>
      <c r="U92" s="161" t="s">
        <v>587</v>
      </c>
      <c r="V92" s="160" t="s">
        <v>2926</v>
      </c>
      <c r="W92" s="160" t="s">
        <v>324</v>
      </c>
      <c r="Y92" s="161">
        <v>27</v>
      </c>
      <c r="Z92" s="161" t="s">
        <v>1259</v>
      </c>
      <c r="AA92" s="161" t="s">
        <v>592</v>
      </c>
      <c r="AB92" s="160" t="s">
        <v>2190</v>
      </c>
      <c r="AC92" s="160" t="s">
        <v>209</v>
      </c>
      <c r="AE92" s="161">
        <v>31</v>
      </c>
      <c r="AF92" s="161" t="s">
        <v>1486</v>
      </c>
      <c r="AG92" s="161" t="s">
        <v>597</v>
      </c>
      <c r="AH92" s="160" t="s">
        <v>1487</v>
      </c>
      <c r="AI92" s="160" t="s">
        <v>1488</v>
      </c>
    </row>
    <row r="93" spans="1:35" x14ac:dyDescent="0.2">
      <c r="A93" s="161">
        <v>21</v>
      </c>
      <c r="B93" s="161" t="s">
        <v>2621</v>
      </c>
      <c r="C93" s="161" t="s">
        <v>573</v>
      </c>
      <c r="D93" s="160" t="s">
        <v>2622</v>
      </c>
      <c r="E93" s="160" t="s">
        <v>2623</v>
      </c>
      <c r="G93" s="161">
        <v>22</v>
      </c>
      <c r="H93" s="161" t="s">
        <v>1820</v>
      </c>
      <c r="I93" s="161" t="s">
        <v>577</v>
      </c>
      <c r="J93" s="160" t="s">
        <v>1821</v>
      </c>
      <c r="K93" s="160" t="s">
        <v>465</v>
      </c>
      <c r="M93" s="161">
        <v>20</v>
      </c>
      <c r="N93" s="161" t="s">
        <v>917</v>
      </c>
      <c r="O93" s="161" t="s">
        <v>582</v>
      </c>
      <c r="P93" s="160" t="s">
        <v>3007</v>
      </c>
      <c r="Q93" s="160" t="s">
        <v>918</v>
      </c>
      <c r="S93" s="161">
        <v>1</v>
      </c>
      <c r="T93" s="161" t="s">
        <v>1130</v>
      </c>
      <c r="U93" s="161" t="s">
        <v>588</v>
      </c>
      <c r="V93" s="160" t="s">
        <v>2289</v>
      </c>
      <c r="W93" s="160" t="s">
        <v>179</v>
      </c>
      <c r="Y93" s="161">
        <v>28</v>
      </c>
      <c r="Z93" s="161" t="s">
        <v>1291</v>
      </c>
      <c r="AA93" s="161" t="s">
        <v>592</v>
      </c>
      <c r="AB93" s="160" t="s">
        <v>1528</v>
      </c>
      <c r="AC93" s="160" t="s">
        <v>339</v>
      </c>
      <c r="AE93" s="161">
        <v>1</v>
      </c>
      <c r="AF93" s="161" t="s">
        <v>1302</v>
      </c>
      <c r="AG93" s="161" t="s">
        <v>598</v>
      </c>
      <c r="AH93" s="160" t="s">
        <v>1303</v>
      </c>
      <c r="AI93" s="160" t="s">
        <v>343</v>
      </c>
    </row>
    <row r="94" spans="1:35" x14ac:dyDescent="0.2">
      <c r="A94" s="161">
        <v>22</v>
      </c>
      <c r="B94" s="161" t="s">
        <v>2633</v>
      </c>
      <c r="C94" s="161" t="s">
        <v>573</v>
      </c>
      <c r="D94" s="160" t="s">
        <v>2634</v>
      </c>
      <c r="E94" s="160" t="s">
        <v>349</v>
      </c>
      <c r="G94" s="161">
        <v>23</v>
      </c>
      <c r="H94" s="161" t="s">
        <v>1827</v>
      </c>
      <c r="I94" s="161" t="s">
        <v>577</v>
      </c>
      <c r="J94" s="160" t="s">
        <v>920</v>
      </c>
      <c r="K94" s="160" t="s">
        <v>1828</v>
      </c>
      <c r="M94" s="161">
        <v>21</v>
      </c>
      <c r="N94" s="161" t="s">
        <v>919</v>
      </c>
      <c r="O94" s="161" t="s">
        <v>582</v>
      </c>
      <c r="P94" s="160" t="s">
        <v>920</v>
      </c>
      <c r="Q94" s="160" t="s">
        <v>921</v>
      </c>
      <c r="S94" s="161">
        <v>2</v>
      </c>
      <c r="T94" s="161" t="s">
        <v>1079</v>
      </c>
      <c r="U94" s="161" t="s">
        <v>588</v>
      </c>
      <c r="V94" s="160" t="s">
        <v>2830</v>
      </c>
      <c r="W94" s="160" t="s">
        <v>193</v>
      </c>
      <c r="Y94" s="161">
        <v>29</v>
      </c>
      <c r="Z94" s="161" t="s">
        <v>785</v>
      </c>
      <c r="AA94" s="161" t="s">
        <v>592</v>
      </c>
      <c r="AB94" s="160" t="s">
        <v>526</v>
      </c>
      <c r="AC94" s="160" t="s">
        <v>2201</v>
      </c>
      <c r="AE94" s="161">
        <v>2</v>
      </c>
      <c r="AF94" s="161" t="s">
        <v>1312</v>
      </c>
      <c r="AG94" s="161" t="s">
        <v>598</v>
      </c>
      <c r="AH94" s="160" t="s">
        <v>400</v>
      </c>
      <c r="AI94" s="160" t="s">
        <v>401</v>
      </c>
    </row>
    <row r="95" spans="1:35" x14ac:dyDescent="0.2">
      <c r="A95" s="161">
        <v>23</v>
      </c>
      <c r="B95" s="161" t="s">
        <v>2654</v>
      </c>
      <c r="C95" s="161" t="s">
        <v>573</v>
      </c>
      <c r="D95" s="160" t="s">
        <v>883</v>
      </c>
      <c r="E95" s="160" t="s">
        <v>2655</v>
      </c>
      <c r="G95" s="161">
        <v>24</v>
      </c>
      <c r="H95" s="161" t="s">
        <v>1843</v>
      </c>
      <c r="I95" s="161" t="s">
        <v>577</v>
      </c>
      <c r="J95" s="160" t="s">
        <v>1844</v>
      </c>
      <c r="K95" s="160" t="s">
        <v>540</v>
      </c>
      <c r="M95" s="161">
        <v>22</v>
      </c>
      <c r="N95" s="161" t="s">
        <v>941</v>
      </c>
      <c r="O95" s="161" t="s">
        <v>582</v>
      </c>
      <c r="P95" s="160" t="s">
        <v>942</v>
      </c>
      <c r="Q95" s="160" t="s">
        <v>316</v>
      </c>
      <c r="S95" s="161">
        <v>3</v>
      </c>
      <c r="T95" s="161" t="s">
        <v>1094</v>
      </c>
      <c r="U95" s="161" t="s">
        <v>588</v>
      </c>
      <c r="V95" s="160" t="s">
        <v>1208</v>
      </c>
      <c r="W95" s="160" t="s">
        <v>503</v>
      </c>
      <c r="Y95" s="161">
        <v>30</v>
      </c>
      <c r="Z95" s="161" t="s">
        <v>2208</v>
      </c>
      <c r="AA95" s="161" t="s">
        <v>592</v>
      </c>
      <c r="AB95" s="160" t="s">
        <v>2209</v>
      </c>
      <c r="AC95" s="160" t="s">
        <v>2210</v>
      </c>
      <c r="AE95" s="161">
        <v>3</v>
      </c>
      <c r="AF95" s="161" t="s">
        <v>1323</v>
      </c>
      <c r="AG95" s="161" t="s">
        <v>598</v>
      </c>
      <c r="AH95" s="160" t="s">
        <v>464</v>
      </c>
      <c r="AI95" s="160" t="s">
        <v>170</v>
      </c>
    </row>
    <row r="96" spans="1:35" x14ac:dyDescent="0.2">
      <c r="A96" s="161">
        <v>24</v>
      </c>
      <c r="B96" s="161" t="s">
        <v>2656</v>
      </c>
      <c r="C96" s="161" t="s">
        <v>573</v>
      </c>
      <c r="D96" s="160" t="s">
        <v>1061</v>
      </c>
      <c r="E96" s="160" t="s">
        <v>2657</v>
      </c>
      <c r="G96" s="161">
        <v>25</v>
      </c>
      <c r="H96" s="161" t="s">
        <v>1846</v>
      </c>
      <c r="I96" s="161" t="s">
        <v>577</v>
      </c>
      <c r="J96" s="160" t="s">
        <v>888</v>
      </c>
      <c r="K96" s="160" t="s">
        <v>325</v>
      </c>
      <c r="M96" s="161">
        <v>23</v>
      </c>
      <c r="N96" s="161" t="s">
        <v>943</v>
      </c>
      <c r="O96" s="161" t="s">
        <v>582</v>
      </c>
      <c r="P96" s="160" t="s">
        <v>944</v>
      </c>
      <c r="Q96" s="160" t="s">
        <v>945</v>
      </c>
      <c r="S96" s="161">
        <v>4</v>
      </c>
      <c r="T96" s="161" t="s">
        <v>1122</v>
      </c>
      <c r="U96" s="161" t="s">
        <v>588</v>
      </c>
      <c r="V96" s="160" t="s">
        <v>2018</v>
      </c>
      <c r="W96" s="160" t="s">
        <v>203</v>
      </c>
      <c r="Y96" s="161">
        <v>31</v>
      </c>
      <c r="Z96" s="161" t="s">
        <v>2214</v>
      </c>
      <c r="AA96" s="161" t="s">
        <v>592</v>
      </c>
      <c r="AB96" s="160" t="s">
        <v>2215</v>
      </c>
      <c r="AC96" s="160" t="s">
        <v>556</v>
      </c>
      <c r="AE96" s="161">
        <v>4</v>
      </c>
      <c r="AF96" s="161" t="s">
        <v>1333</v>
      </c>
      <c r="AG96" s="161" t="s">
        <v>598</v>
      </c>
      <c r="AH96" s="160" t="s">
        <v>1334</v>
      </c>
      <c r="AI96" s="160" t="s">
        <v>466</v>
      </c>
    </row>
    <row r="97" spans="1:35" x14ac:dyDescent="0.2">
      <c r="A97" s="161">
        <v>25</v>
      </c>
      <c r="B97" s="161" t="s">
        <v>2674</v>
      </c>
      <c r="C97" s="161" t="s">
        <v>573</v>
      </c>
      <c r="D97" s="160" t="s">
        <v>2675</v>
      </c>
      <c r="E97" s="160" t="s">
        <v>2676</v>
      </c>
      <c r="G97" s="161">
        <v>26</v>
      </c>
      <c r="H97" s="161" t="s">
        <v>1861</v>
      </c>
      <c r="I97" s="161" t="s">
        <v>577</v>
      </c>
      <c r="J97" s="160" t="s">
        <v>1819</v>
      </c>
      <c r="K97" s="160" t="s">
        <v>260</v>
      </c>
      <c r="M97" s="161">
        <v>24</v>
      </c>
      <c r="N97" s="161" t="s">
        <v>967</v>
      </c>
      <c r="O97" s="161" t="s">
        <v>582</v>
      </c>
      <c r="P97" s="160" t="s">
        <v>968</v>
      </c>
      <c r="Q97" s="160" t="s">
        <v>315</v>
      </c>
      <c r="S97" s="161">
        <v>5</v>
      </c>
      <c r="T97" s="161" t="s">
        <v>1114</v>
      </c>
      <c r="U97" s="161" t="s">
        <v>588</v>
      </c>
      <c r="V97" s="160" t="s">
        <v>523</v>
      </c>
      <c r="W97" s="160" t="s">
        <v>225</v>
      </c>
      <c r="Y97" s="161">
        <v>32</v>
      </c>
      <c r="Z97" s="161" t="s">
        <v>2217</v>
      </c>
      <c r="AA97" s="161" t="s">
        <v>592</v>
      </c>
      <c r="AB97" s="160" t="s">
        <v>2218</v>
      </c>
      <c r="AC97" s="160" t="s">
        <v>2219</v>
      </c>
      <c r="AE97" s="161">
        <v>5</v>
      </c>
      <c r="AF97" s="161" t="s">
        <v>1335</v>
      </c>
      <c r="AG97" s="161" t="s">
        <v>598</v>
      </c>
      <c r="AH97" s="160" t="s">
        <v>479</v>
      </c>
      <c r="AI97" s="160" t="s">
        <v>480</v>
      </c>
    </row>
    <row r="98" spans="1:35" x14ac:dyDescent="0.2">
      <c r="A98" s="161">
        <v>26</v>
      </c>
      <c r="B98" s="161" t="s">
        <v>2685</v>
      </c>
      <c r="C98" s="161" t="s">
        <v>573</v>
      </c>
      <c r="D98" s="160" t="s">
        <v>2686</v>
      </c>
      <c r="E98" s="160" t="s">
        <v>252</v>
      </c>
      <c r="G98" s="161">
        <v>27</v>
      </c>
      <c r="H98" s="161" t="s">
        <v>1873</v>
      </c>
      <c r="I98" s="161" t="s">
        <v>577</v>
      </c>
      <c r="J98" s="160" t="s">
        <v>1874</v>
      </c>
      <c r="K98" s="160" t="s">
        <v>243</v>
      </c>
      <c r="M98" s="161">
        <v>25</v>
      </c>
      <c r="N98" s="161" t="s">
        <v>969</v>
      </c>
      <c r="O98" s="161" t="s">
        <v>582</v>
      </c>
      <c r="P98" s="160" t="s">
        <v>970</v>
      </c>
      <c r="Q98" s="160" t="s">
        <v>971</v>
      </c>
      <c r="S98" s="161">
        <v>6</v>
      </c>
      <c r="T98" s="161" t="s">
        <v>1121</v>
      </c>
      <c r="U98" s="161" t="s">
        <v>588</v>
      </c>
      <c r="V98" s="160" t="s">
        <v>2286</v>
      </c>
      <c r="W98" s="160" t="s">
        <v>228</v>
      </c>
      <c r="Y98" s="161">
        <v>33</v>
      </c>
      <c r="Z98" s="161" t="s">
        <v>2220</v>
      </c>
      <c r="AA98" s="161" t="s">
        <v>592</v>
      </c>
      <c r="AB98" s="160" t="s">
        <v>2221</v>
      </c>
      <c r="AC98" s="160" t="s">
        <v>2222</v>
      </c>
      <c r="AE98" s="161">
        <v>6</v>
      </c>
      <c r="AF98" s="161" t="s">
        <v>1345</v>
      </c>
      <c r="AG98" s="161" t="s">
        <v>598</v>
      </c>
      <c r="AH98" s="160" t="s">
        <v>371</v>
      </c>
      <c r="AI98" s="160" t="s">
        <v>372</v>
      </c>
    </row>
    <row r="99" spans="1:35" x14ac:dyDescent="0.2">
      <c r="A99" s="161">
        <v>27</v>
      </c>
      <c r="B99" s="161" t="s">
        <v>2694</v>
      </c>
      <c r="C99" s="161" t="s">
        <v>573</v>
      </c>
      <c r="D99" s="160" t="s">
        <v>2695</v>
      </c>
      <c r="E99" s="160" t="s">
        <v>138</v>
      </c>
      <c r="G99" s="161">
        <v>28</v>
      </c>
      <c r="H99" s="161" t="s">
        <v>1875</v>
      </c>
      <c r="I99" s="161" t="s">
        <v>577</v>
      </c>
      <c r="J99" s="160" t="s">
        <v>1876</v>
      </c>
      <c r="K99" s="160" t="s">
        <v>1877</v>
      </c>
      <c r="M99" s="161">
        <v>26</v>
      </c>
      <c r="N99" s="161" t="s">
        <v>988</v>
      </c>
      <c r="O99" s="161" t="s">
        <v>582</v>
      </c>
      <c r="P99" s="160" t="s">
        <v>358</v>
      </c>
      <c r="Q99" s="160" t="s">
        <v>989</v>
      </c>
      <c r="S99" s="161">
        <v>7</v>
      </c>
      <c r="T99" s="161" t="s">
        <v>1110</v>
      </c>
      <c r="U99" s="161" t="s">
        <v>588</v>
      </c>
      <c r="V99" s="160" t="s">
        <v>2014</v>
      </c>
      <c r="W99" s="160" t="s">
        <v>2836</v>
      </c>
      <c r="Y99" s="161">
        <v>34</v>
      </c>
      <c r="Z99" s="161" t="s">
        <v>2223</v>
      </c>
      <c r="AA99" s="161" t="s">
        <v>592</v>
      </c>
      <c r="AB99" s="160" t="s">
        <v>495</v>
      </c>
      <c r="AC99" s="160" t="s">
        <v>165</v>
      </c>
      <c r="AE99" s="161">
        <v>7</v>
      </c>
      <c r="AF99" s="161" t="s">
        <v>1368</v>
      </c>
      <c r="AG99" s="161" t="s">
        <v>598</v>
      </c>
      <c r="AH99" s="160" t="s">
        <v>380</v>
      </c>
      <c r="AI99" s="160" t="s">
        <v>381</v>
      </c>
    </row>
    <row r="100" spans="1:35" x14ac:dyDescent="0.2">
      <c r="A100" s="161">
        <v>28</v>
      </c>
      <c r="B100" s="161" t="s">
        <v>2696</v>
      </c>
      <c r="C100" s="161" t="s">
        <v>573</v>
      </c>
      <c r="D100" s="160" t="s">
        <v>2697</v>
      </c>
      <c r="E100" s="160" t="s">
        <v>321</v>
      </c>
      <c r="G100" s="161">
        <v>29</v>
      </c>
      <c r="H100" s="161" t="s">
        <v>1894</v>
      </c>
      <c r="I100" s="161" t="s">
        <v>577</v>
      </c>
      <c r="J100" s="160" t="s">
        <v>1895</v>
      </c>
      <c r="K100" s="160" t="s">
        <v>519</v>
      </c>
      <c r="M100" s="161">
        <v>27</v>
      </c>
      <c r="N100" s="161" t="s">
        <v>1012</v>
      </c>
      <c r="O100" s="161" t="s">
        <v>582</v>
      </c>
      <c r="P100" s="160" t="s">
        <v>1013</v>
      </c>
      <c r="Q100" s="160" t="s">
        <v>363</v>
      </c>
      <c r="S100" s="161">
        <v>8</v>
      </c>
      <c r="T100" s="161" t="s">
        <v>1117</v>
      </c>
      <c r="U100" s="161" t="s">
        <v>588</v>
      </c>
      <c r="V100" s="160" t="s">
        <v>2017</v>
      </c>
      <c r="W100" s="160" t="s">
        <v>263</v>
      </c>
      <c r="Y100" s="161">
        <v>35</v>
      </c>
      <c r="Z100" s="161" t="s">
        <v>2990</v>
      </c>
      <c r="AA100" s="161" t="s">
        <v>592</v>
      </c>
      <c r="AB100" s="160" t="s">
        <v>2991</v>
      </c>
      <c r="AC100" s="160" t="s">
        <v>1845</v>
      </c>
      <c r="AE100" s="161">
        <v>8</v>
      </c>
      <c r="AF100" s="161" t="s">
        <v>1375</v>
      </c>
      <c r="AG100" s="161" t="s">
        <v>598</v>
      </c>
      <c r="AH100" s="160" t="s">
        <v>387</v>
      </c>
      <c r="AI100" s="160" t="s">
        <v>388</v>
      </c>
    </row>
    <row r="101" spans="1:35" x14ac:dyDescent="0.2">
      <c r="A101" s="161">
        <v>29</v>
      </c>
      <c r="B101" s="161" t="s">
        <v>2710</v>
      </c>
      <c r="C101" s="161" t="s">
        <v>573</v>
      </c>
      <c r="D101" s="160" t="s">
        <v>2711</v>
      </c>
      <c r="E101" s="160" t="s">
        <v>2712</v>
      </c>
      <c r="G101" s="161">
        <v>30</v>
      </c>
      <c r="H101" s="161" t="s">
        <v>1899</v>
      </c>
      <c r="I101" s="161" t="s">
        <v>577</v>
      </c>
      <c r="J101" s="160" t="s">
        <v>1900</v>
      </c>
      <c r="K101" s="160" t="s">
        <v>1901</v>
      </c>
      <c r="M101" s="161">
        <v>28</v>
      </c>
      <c r="N101" s="161" t="s">
        <v>1014</v>
      </c>
      <c r="O101" s="161" t="s">
        <v>582</v>
      </c>
      <c r="P101" s="160" t="s">
        <v>2800</v>
      </c>
      <c r="Q101" s="160" t="s">
        <v>1015</v>
      </c>
      <c r="S101" s="161">
        <v>9</v>
      </c>
      <c r="T101" s="161" t="s">
        <v>1127</v>
      </c>
      <c r="U101" s="161" t="s">
        <v>588</v>
      </c>
      <c r="V101" s="160" t="s">
        <v>2840</v>
      </c>
      <c r="W101" s="160" t="s">
        <v>265</v>
      </c>
      <c r="Y101" s="161">
        <v>1</v>
      </c>
      <c r="Z101" s="161" t="s">
        <v>1225</v>
      </c>
      <c r="AA101" s="161" t="s">
        <v>593</v>
      </c>
      <c r="AB101" s="160" t="s">
        <v>2056</v>
      </c>
      <c r="AC101" s="160" t="s">
        <v>318</v>
      </c>
      <c r="AE101" s="161">
        <v>9</v>
      </c>
      <c r="AF101" s="161" t="s">
        <v>1379</v>
      </c>
      <c r="AG101" s="161" t="s">
        <v>598</v>
      </c>
      <c r="AH101" s="160" t="s">
        <v>1380</v>
      </c>
      <c r="AI101" s="160" t="s">
        <v>473</v>
      </c>
    </row>
    <row r="102" spans="1:35" x14ac:dyDescent="0.2">
      <c r="A102" s="161">
        <v>30</v>
      </c>
      <c r="B102" s="161" t="s">
        <v>2713</v>
      </c>
      <c r="C102" s="161" t="s">
        <v>573</v>
      </c>
      <c r="D102" s="160" t="s">
        <v>1025</v>
      </c>
      <c r="E102" s="160" t="s">
        <v>2714</v>
      </c>
      <c r="G102" s="161">
        <v>31</v>
      </c>
      <c r="H102" s="161" t="s">
        <v>1925</v>
      </c>
      <c r="I102" s="161" t="s">
        <v>577</v>
      </c>
      <c r="J102" s="160" t="s">
        <v>1926</v>
      </c>
      <c r="K102" s="160" t="s">
        <v>1027</v>
      </c>
      <c r="M102" s="161">
        <v>29</v>
      </c>
      <c r="N102" s="161" t="s">
        <v>1036</v>
      </c>
      <c r="O102" s="161" t="s">
        <v>582</v>
      </c>
      <c r="P102" s="160" t="s">
        <v>2802</v>
      </c>
      <c r="Q102" s="160" t="s">
        <v>174</v>
      </c>
      <c r="S102" s="161">
        <v>10</v>
      </c>
      <c r="T102" s="161" t="s">
        <v>1135</v>
      </c>
      <c r="U102" s="161" t="s">
        <v>588</v>
      </c>
      <c r="V102" s="160" t="s">
        <v>2028</v>
      </c>
      <c r="W102" s="160" t="s">
        <v>266</v>
      </c>
      <c r="Y102" s="161">
        <v>2</v>
      </c>
      <c r="Z102" s="161" t="s">
        <v>1231</v>
      </c>
      <c r="AA102" s="161" t="s">
        <v>593</v>
      </c>
      <c r="AB102" s="160" t="s">
        <v>1232</v>
      </c>
      <c r="AC102" s="160" t="s">
        <v>149</v>
      </c>
      <c r="AE102" s="161">
        <v>10</v>
      </c>
      <c r="AF102" s="161" t="s">
        <v>1392</v>
      </c>
      <c r="AG102" s="161" t="s">
        <v>598</v>
      </c>
      <c r="AH102" s="160" t="s">
        <v>488</v>
      </c>
      <c r="AI102" s="160" t="s">
        <v>489</v>
      </c>
    </row>
    <row r="103" spans="1:35" x14ac:dyDescent="0.2">
      <c r="A103" s="161">
        <v>31</v>
      </c>
      <c r="B103" s="161" t="s">
        <v>2726</v>
      </c>
      <c r="C103" s="161" t="s">
        <v>573</v>
      </c>
      <c r="D103" s="160" t="s">
        <v>2727</v>
      </c>
      <c r="E103" s="160" t="s">
        <v>2728</v>
      </c>
      <c r="G103" s="161">
        <v>32</v>
      </c>
      <c r="H103" s="161" t="s">
        <v>1942</v>
      </c>
      <c r="I103" s="161" t="s">
        <v>577</v>
      </c>
      <c r="J103" s="160" t="s">
        <v>1943</v>
      </c>
      <c r="K103" s="160" t="s">
        <v>1944</v>
      </c>
      <c r="M103" s="161">
        <v>30</v>
      </c>
      <c r="N103" s="161" t="s">
        <v>1051</v>
      </c>
      <c r="O103" s="161" t="s">
        <v>582</v>
      </c>
      <c r="P103" s="160" t="s">
        <v>2301</v>
      </c>
      <c r="Q103" s="160" t="s">
        <v>151</v>
      </c>
      <c r="S103" s="161">
        <v>11</v>
      </c>
      <c r="T103" s="161" t="s">
        <v>1128</v>
      </c>
      <c r="U103" s="161" t="s">
        <v>588</v>
      </c>
      <c r="V103" s="160" t="s">
        <v>2020</v>
      </c>
      <c r="W103" s="160" t="s">
        <v>1129</v>
      </c>
      <c r="Y103" s="161">
        <v>3</v>
      </c>
      <c r="Z103" s="161" t="s">
        <v>1212</v>
      </c>
      <c r="AA103" s="161" t="s">
        <v>593</v>
      </c>
      <c r="AB103" s="160" t="s">
        <v>528</v>
      </c>
      <c r="AC103" s="160" t="s">
        <v>345</v>
      </c>
      <c r="AE103" s="161">
        <v>11</v>
      </c>
      <c r="AF103" s="161" t="s">
        <v>1396</v>
      </c>
      <c r="AG103" s="161" t="s">
        <v>598</v>
      </c>
      <c r="AH103" s="160" t="s">
        <v>517</v>
      </c>
      <c r="AI103" s="160" t="s">
        <v>518</v>
      </c>
    </row>
    <row r="104" spans="1:35" x14ac:dyDescent="0.2">
      <c r="A104" s="161">
        <v>32</v>
      </c>
      <c r="B104" s="161" t="s">
        <v>2729</v>
      </c>
      <c r="C104" s="161" t="s">
        <v>573</v>
      </c>
      <c r="D104" s="160" t="s">
        <v>2730</v>
      </c>
      <c r="E104" s="160" t="s">
        <v>2731</v>
      </c>
      <c r="G104" s="161">
        <v>33</v>
      </c>
      <c r="H104" s="161" t="s">
        <v>1952</v>
      </c>
      <c r="I104" s="161" t="s">
        <v>577</v>
      </c>
      <c r="J104" s="160" t="s">
        <v>1953</v>
      </c>
      <c r="K104" s="160" t="s">
        <v>1296</v>
      </c>
      <c r="M104" s="161">
        <v>31</v>
      </c>
      <c r="N104" s="161" t="s">
        <v>1052</v>
      </c>
      <c r="O104" s="161" t="s">
        <v>582</v>
      </c>
      <c r="P104" s="160" t="s">
        <v>1053</v>
      </c>
      <c r="Q104" s="160" t="s">
        <v>1054</v>
      </c>
      <c r="S104" s="161">
        <v>12</v>
      </c>
      <c r="T104" s="161" t="s">
        <v>2026</v>
      </c>
      <c r="U104" s="161" t="s">
        <v>588</v>
      </c>
      <c r="V104" s="160" t="s">
        <v>523</v>
      </c>
      <c r="W104" s="160" t="s">
        <v>2027</v>
      </c>
      <c r="Y104" s="161">
        <v>4</v>
      </c>
      <c r="Z104" s="161" t="s">
        <v>1223</v>
      </c>
      <c r="AA104" s="161" t="s">
        <v>593</v>
      </c>
      <c r="AB104" s="160" t="s">
        <v>289</v>
      </c>
      <c r="AC104" s="160" t="s">
        <v>290</v>
      </c>
      <c r="AE104" s="161">
        <v>12</v>
      </c>
      <c r="AF104" s="161" t="s">
        <v>1400</v>
      </c>
      <c r="AG104" s="161" t="s">
        <v>598</v>
      </c>
      <c r="AH104" s="160" t="s">
        <v>1401</v>
      </c>
      <c r="AI104" s="160" t="s">
        <v>1402</v>
      </c>
    </row>
    <row r="105" spans="1:35" x14ac:dyDescent="0.2">
      <c r="A105" s="161">
        <v>1</v>
      </c>
      <c r="B105" s="161" t="s">
        <v>2333</v>
      </c>
      <c r="C105" s="161" t="s">
        <v>574</v>
      </c>
      <c r="D105" s="160" t="s">
        <v>2334</v>
      </c>
      <c r="E105" s="160" t="s">
        <v>2335</v>
      </c>
      <c r="G105" s="161">
        <v>34</v>
      </c>
      <c r="H105" s="161" t="s">
        <v>2246</v>
      </c>
      <c r="I105" s="161" t="s">
        <v>577</v>
      </c>
      <c r="J105" s="160" t="s">
        <v>3000</v>
      </c>
      <c r="K105" s="160" t="s">
        <v>2247</v>
      </c>
      <c r="M105" s="161">
        <v>32</v>
      </c>
      <c r="N105" s="161" t="s">
        <v>1065</v>
      </c>
      <c r="O105" s="161" t="s">
        <v>582</v>
      </c>
      <c r="P105" s="160" t="s">
        <v>1066</v>
      </c>
      <c r="Q105" s="160" t="s">
        <v>1067</v>
      </c>
      <c r="S105" s="161">
        <v>13</v>
      </c>
      <c r="T105" s="161" t="s">
        <v>2863</v>
      </c>
      <c r="U105" s="161" t="s">
        <v>588</v>
      </c>
      <c r="V105" s="160" t="s">
        <v>2003</v>
      </c>
      <c r="W105" s="160" t="s">
        <v>2864</v>
      </c>
      <c r="Y105" s="161">
        <v>5</v>
      </c>
      <c r="Z105" s="161" t="s">
        <v>2060</v>
      </c>
      <c r="AA105" s="161" t="s">
        <v>593</v>
      </c>
      <c r="AB105" s="160" t="s">
        <v>2061</v>
      </c>
      <c r="AC105" s="160" t="s">
        <v>2062</v>
      </c>
      <c r="AE105" s="161">
        <v>13</v>
      </c>
      <c r="AF105" s="161" t="s">
        <v>1410</v>
      </c>
      <c r="AG105" s="161" t="s">
        <v>598</v>
      </c>
      <c r="AH105" s="160" t="s">
        <v>542</v>
      </c>
      <c r="AI105" s="160" t="s">
        <v>1411</v>
      </c>
    </row>
    <row r="106" spans="1:35" x14ac:dyDescent="0.2">
      <c r="A106" s="161">
        <v>2</v>
      </c>
      <c r="B106" s="161" t="s">
        <v>2357</v>
      </c>
      <c r="C106" s="161" t="s">
        <v>574</v>
      </c>
      <c r="D106" s="160" t="s">
        <v>2358</v>
      </c>
      <c r="E106" s="160" t="s">
        <v>2359</v>
      </c>
      <c r="G106" s="161">
        <v>35</v>
      </c>
      <c r="H106" s="161" t="s">
        <v>2753</v>
      </c>
      <c r="I106" s="161" t="s">
        <v>577</v>
      </c>
      <c r="J106" s="160" t="s">
        <v>2754</v>
      </c>
      <c r="K106" s="160" t="s">
        <v>1417</v>
      </c>
      <c r="M106" s="161">
        <v>33</v>
      </c>
      <c r="N106" s="161" t="s">
        <v>1068</v>
      </c>
      <c r="O106" s="161" t="s">
        <v>582</v>
      </c>
      <c r="P106" s="160" t="s">
        <v>1069</v>
      </c>
      <c r="Q106" s="160" t="s">
        <v>835</v>
      </c>
      <c r="S106" s="161">
        <v>14</v>
      </c>
      <c r="T106" s="161" t="s">
        <v>2866</v>
      </c>
      <c r="U106" s="161" t="s">
        <v>588</v>
      </c>
      <c r="V106" s="160" t="s">
        <v>2867</v>
      </c>
      <c r="W106" s="160" t="s">
        <v>2868</v>
      </c>
      <c r="Y106" s="161">
        <v>6</v>
      </c>
      <c r="Z106" s="161" t="s">
        <v>2063</v>
      </c>
      <c r="AA106" s="161" t="s">
        <v>593</v>
      </c>
      <c r="AB106" s="160" t="s">
        <v>429</v>
      </c>
      <c r="AC106" s="160" t="s">
        <v>2064</v>
      </c>
      <c r="AE106" s="161">
        <v>14</v>
      </c>
      <c r="AF106" s="161" t="s">
        <v>1415</v>
      </c>
      <c r="AG106" s="161" t="s">
        <v>598</v>
      </c>
      <c r="AH106" s="160" t="s">
        <v>1416</v>
      </c>
      <c r="AI106" s="160" t="s">
        <v>1417</v>
      </c>
    </row>
    <row r="107" spans="1:35" x14ac:dyDescent="0.2">
      <c r="A107" s="161">
        <v>3</v>
      </c>
      <c r="B107" s="161" t="s">
        <v>2369</v>
      </c>
      <c r="C107" s="161" t="s">
        <v>574</v>
      </c>
      <c r="D107" s="160" t="s">
        <v>2370</v>
      </c>
      <c r="E107" s="160" t="s">
        <v>2371</v>
      </c>
      <c r="G107" s="161">
        <v>36</v>
      </c>
      <c r="H107" s="161" t="s">
        <v>2761</v>
      </c>
      <c r="I107" s="161" t="s">
        <v>577</v>
      </c>
      <c r="J107" s="160" t="s">
        <v>2762</v>
      </c>
      <c r="K107" s="160" t="s">
        <v>2476</v>
      </c>
      <c r="M107" s="161">
        <v>34</v>
      </c>
      <c r="N107" s="161" t="s">
        <v>1494</v>
      </c>
      <c r="O107" s="161" t="s">
        <v>582</v>
      </c>
      <c r="P107" s="160" t="s">
        <v>1495</v>
      </c>
      <c r="Q107" s="160" t="s">
        <v>1496</v>
      </c>
      <c r="S107" s="161">
        <v>15</v>
      </c>
      <c r="T107" s="161" t="s">
        <v>1133</v>
      </c>
      <c r="U107" s="161" t="s">
        <v>588</v>
      </c>
      <c r="V107" s="160" t="s">
        <v>525</v>
      </c>
      <c r="W107" s="160" t="s">
        <v>156</v>
      </c>
      <c r="Y107" s="161">
        <v>7</v>
      </c>
      <c r="Z107" s="161" t="s">
        <v>2078</v>
      </c>
      <c r="AA107" s="161" t="s">
        <v>593</v>
      </c>
      <c r="AB107" s="160" t="s">
        <v>2079</v>
      </c>
      <c r="AC107" s="160" t="s">
        <v>140</v>
      </c>
      <c r="AE107" s="161">
        <v>15</v>
      </c>
      <c r="AF107" s="161" t="s">
        <v>1423</v>
      </c>
      <c r="AG107" s="161" t="s">
        <v>598</v>
      </c>
      <c r="AH107" s="160" t="s">
        <v>1424</v>
      </c>
      <c r="AI107" s="160" t="s">
        <v>1425</v>
      </c>
    </row>
    <row r="108" spans="1:35" x14ac:dyDescent="0.2">
      <c r="A108" s="161">
        <v>4</v>
      </c>
      <c r="B108" s="161" t="s">
        <v>2390</v>
      </c>
      <c r="C108" s="161" t="s">
        <v>574</v>
      </c>
      <c r="D108" s="160" t="s">
        <v>2391</v>
      </c>
      <c r="E108" s="160" t="s">
        <v>2392</v>
      </c>
      <c r="G108" s="161">
        <v>1</v>
      </c>
      <c r="H108" s="161" t="s">
        <v>1560</v>
      </c>
      <c r="I108" s="161" t="s">
        <v>578</v>
      </c>
      <c r="J108" s="160" t="s">
        <v>1561</v>
      </c>
      <c r="K108" s="160" t="s">
        <v>569</v>
      </c>
      <c r="M108" s="161">
        <v>35</v>
      </c>
      <c r="N108" s="161" t="s">
        <v>1988</v>
      </c>
      <c r="O108" s="161" t="s">
        <v>582</v>
      </c>
      <c r="P108" s="160" t="s">
        <v>1989</v>
      </c>
      <c r="Q108" s="160" t="s">
        <v>245</v>
      </c>
      <c r="S108" s="161">
        <v>16</v>
      </c>
      <c r="T108" s="161" t="s">
        <v>1143</v>
      </c>
      <c r="U108" s="161" t="s">
        <v>588</v>
      </c>
      <c r="V108" s="160" t="s">
        <v>547</v>
      </c>
      <c r="W108" s="160" t="s">
        <v>182</v>
      </c>
      <c r="Y108" s="161">
        <v>8</v>
      </c>
      <c r="Z108" s="161" t="s">
        <v>2085</v>
      </c>
      <c r="AA108" s="161" t="s">
        <v>593</v>
      </c>
      <c r="AB108" s="160" t="s">
        <v>529</v>
      </c>
      <c r="AC108" s="160" t="s">
        <v>165</v>
      </c>
      <c r="AE108" s="161">
        <v>16</v>
      </c>
      <c r="AF108" s="161" t="s">
        <v>1430</v>
      </c>
      <c r="AG108" s="161" t="s">
        <v>598</v>
      </c>
      <c r="AH108" s="160" t="s">
        <v>526</v>
      </c>
      <c r="AI108" s="160" t="s">
        <v>1431</v>
      </c>
    </row>
    <row r="109" spans="1:35" x14ac:dyDescent="0.2">
      <c r="A109" s="161">
        <v>5</v>
      </c>
      <c r="B109" s="161" t="s">
        <v>2402</v>
      </c>
      <c r="C109" s="161" t="s">
        <v>574</v>
      </c>
      <c r="D109" s="160" t="s">
        <v>2403</v>
      </c>
      <c r="E109" s="160" t="s">
        <v>2404</v>
      </c>
      <c r="G109" s="161">
        <v>2</v>
      </c>
      <c r="H109" s="161" t="s">
        <v>1573</v>
      </c>
      <c r="I109" s="161" t="s">
        <v>578</v>
      </c>
      <c r="J109" s="160" t="s">
        <v>1574</v>
      </c>
      <c r="K109" s="160" t="s">
        <v>1575</v>
      </c>
      <c r="M109" s="161">
        <v>36</v>
      </c>
      <c r="N109" s="161" t="s">
        <v>1995</v>
      </c>
      <c r="O109" s="161" t="s">
        <v>582</v>
      </c>
      <c r="P109" s="160" t="s">
        <v>1996</v>
      </c>
      <c r="Q109" s="160" t="s">
        <v>1997</v>
      </c>
      <c r="S109" s="161">
        <v>17</v>
      </c>
      <c r="T109" s="161" t="s">
        <v>1182</v>
      </c>
      <c r="U109" s="161" t="s">
        <v>588</v>
      </c>
      <c r="V109" s="160" t="s">
        <v>2299</v>
      </c>
      <c r="W109" s="160" t="s">
        <v>187</v>
      </c>
      <c r="Y109" s="161">
        <v>9</v>
      </c>
      <c r="Z109" s="161" t="s">
        <v>2976</v>
      </c>
      <c r="AA109" s="161" t="s">
        <v>593</v>
      </c>
      <c r="AB109" s="160" t="s">
        <v>2977</v>
      </c>
      <c r="AC109" s="160" t="s">
        <v>2978</v>
      </c>
      <c r="AE109" s="161">
        <v>17</v>
      </c>
      <c r="AF109" s="161" t="s">
        <v>2995</v>
      </c>
      <c r="AG109" s="161" t="s">
        <v>598</v>
      </c>
      <c r="AH109" s="160" t="s">
        <v>2996</v>
      </c>
      <c r="AI109" s="160" t="s">
        <v>2997</v>
      </c>
    </row>
    <row r="110" spans="1:35" x14ac:dyDescent="0.2">
      <c r="A110" s="161">
        <v>6</v>
      </c>
      <c r="B110" s="161" t="s">
        <v>2422</v>
      </c>
      <c r="C110" s="161" t="s">
        <v>574</v>
      </c>
      <c r="D110" s="160" t="s">
        <v>2423</v>
      </c>
      <c r="E110" s="160" t="s">
        <v>2424</v>
      </c>
      <c r="G110" s="161">
        <v>3</v>
      </c>
      <c r="H110" s="161" t="s">
        <v>1581</v>
      </c>
      <c r="I110" s="161" t="s">
        <v>578</v>
      </c>
      <c r="J110" s="160" t="s">
        <v>1582</v>
      </c>
      <c r="K110" s="160" t="s">
        <v>170</v>
      </c>
      <c r="M110" s="161">
        <v>37</v>
      </c>
      <c r="N110" s="161" t="s">
        <v>2266</v>
      </c>
      <c r="O110" s="161" t="s">
        <v>582</v>
      </c>
      <c r="P110" s="160" t="s">
        <v>2267</v>
      </c>
      <c r="Q110" s="160" t="s">
        <v>2268</v>
      </c>
      <c r="S110" s="161">
        <v>18</v>
      </c>
      <c r="T110" s="161" t="s">
        <v>1196</v>
      </c>
      <c r="U110" s="161" t="s">
        <v>588</v>
      </c>
      <c r="V110" s="160" t="s">
        <v>2306</v>
      </c>
      <c r="W110" s="160" t="s">
        <v>191</v>
      </c>
      <c r="Y110" s="161">
        <v>10</v>
      </c>
      <c r="Z110" s="161" t="s">
        <v>1254</v>
      </c>
      <c r="AA110" s="161" t="s">
        <v>593</v>
      </c>
      <c r="AB110" s="160" t="s">
        <v>1520</v>
      </c>
      <c r="AC110" s="160" t="s">
        <v>321</v>
      </c>
      <c r="AE110" s="161">
        <v>1</v>
      </c>
      <c r="AF110" s="161" t="s">
        <v>1310</v>
      </c>
      <c r="AG110" s="161" t="s">
        <v>599</v>
      </c>
      <c r="AH110" s="160" t="s">
        <v>1311</v>
      </c>
      <c r="AI110" s="160" t="s">
        <v>285</v>
      </c>
    </row>
    <row r="111" spans="1:35" x14ac:dyDescent="0.2">
      <c r="A111" s="161">
        <v>7</v>
      </c>
      <c r="B111" s="161" t="s">
        <v>2428</v>
      </c>
      <c r="C111" s="161" t="s">
        <v>574</v>
      </c>
      <c r="D111" s="160" t="s">
        <v>2429</v>
      </c>
      <c r="E111" s="160" t="s">
        <v>505</v>
      </c>
      <c r="G111" s="161">
        <v>4</v>
      </c>
      <c r="H111" s="161" t="s">
        <v>1605</v>
      </c>
      <c r="I111" s="161" t="s">
        <v>578</v>
      </c>
      <c r="J111" s="160" t="s">
        <v>1606</v>
      </c>
      <c r="K111" s="160" t="s">
        <v>1607</v>
      </c>
      <c r="M111" s="161">
        <v>38</v>
      </c>
      <c r="N111" s="161" t="s">
        <v>2816</v>
      </c>
      <c r="O111" s="161" t="s">
        <v>582</v>
      </c>
      <c r="P111" s="160" t="s">
        <v>2730</v>
      </c>
      <c r="Q111" s="160" t="s">
        <v>2817</v>
      </c>
      <c r="S111" s="161">
        <v>19</v>
      </c>
      <c r="T111" s="161" t="s">
        <v>1184</v>
      </c>
      <c r="U111" s="161" t="s">
        <v>588</v>
      </c>
      <c r="V111" s="160" t="s">
        <v>2894</v>
      </c>
      <c r="W111" s="160" t="s">
        <v>215</v>
      </c>
      <c r="Y111" s="161">
        <v>11</v>
      </c>
      <c r="Z111" s="161" t="s">
        <v>1283</v>
      </c>
      <c r="AA111" s="161" t="s">
        <v>593</v>
      </c>
      <c r="AB111" s="160" t="s">
        <v>1284</v>
      </c>
      <c r="AC111" s="160" t="s">
        <v>323</v>
      </c>
      <c r="AE111" s="161">
        <v>2</v>
      </c>
      <c r="AF111" s="161" t="s">
        <v>1313</v>
      </c>
      <c r="AG111" s="161" t="s">
        <v>599</v>
      </c>
      <c r="AH111" s="160" t="s">
        <v>370</v>
      </c>
      <c r="AI111" s="160" t="s">
        <v>95</v>
      </c>
    </row>
    <row r="112" spans="1:35" x14ac:dyDescent="0.2">
      <c r="A112" s="161">
        <v>8</v>
      </c>
      <c r="B112" s="161" t="s">
        <v>2446</v>
      </c>
      <c r="C112" s="161" t="s">
        <v>574</v>
      </c>
      <c r="D112" s="160" t="s">
        <v>2447</v>
      </c>
      <c r="E112" s="160" t="s">
        <v>2448</v>
      </c>
      <c r="G112" s="161">
        <v>5</v>
      </c>
      <c r="H112" s="161" t="s">
        <v>1611</v>
      </c>
      <c r="I112" s="161" t="s">
        <v>578</v>
      </c>
      <c r="J112" s="160" t="s">
        <v>1612</v>
      </c>
      <c r="K112" s="160" t="s">
        <v>1613</v>
      </c>
      <c r="M112" s="161">
        <v>1</v>
      </c>
      <c r="N112" s="161" t="s">
        <v>658</v>
      </c>
      <c r="O112" s="161" t="s">
        <v>583</v>
      </c>
      <c r="P112" s="160" t="s">
        <v>659</v>
      </c>
      <c r="Q112" s="160" t="s">
        <v>660</v>
      </c>
      <c r="S112" s="161">
        <v>20</v>
      </c>
      <c r="T112" s="161" t="s">
        <v>1140</v>
      </c>
      <c r="U112" s="161" t="s">
        <v>588</v>
      </c>
      <c r="V112" s="160" t="s">
        <v>2034</v>
      </c>
      <c r="W112" s="160" t="s">
        <v>231</v>
      </c>
      <c r="Y112" s="161">
        <v>12</v>
      </c>
      <c r="Z112" s="161" t="s">
        <v>1262</v>
      </c>
      <c r="AA112" s="161" t="s">
        <v>593</v>
      </c>
      <c r="AB112" s="160" t="s">
        <v>1526</v>
      </c>
      <c r="AC112" s="160" t="s">
        <v>335</v>
      </c>
      <c r="AE112" s="161">
        <v>3</v>
      </c>
      <c r="AF112" s="161" t="s">
        <v>1321</v>
      </c>
      <c r="AG112" s="161" t="s">
        <v>599</v>
      </c>
      <c r="AH112" s="160" t="s">
        <v>396</v>
      </c>
      <c r="AI112" s="160" t="s">
        <v>397</v>
      </c>
    </row>
    <row r="113" spans="1:35" x14ac:dyDescent="0.2">
      <c r="A113" s="161">
        <v>9</v>
      </c>
      <c r="B113" s="161" t="s">
        <v>2456</v>
      </c>
      <c r="C113" s="161" t="s">
        <v>574</v>
      </c>
      <c r="D113" s="160" t="s">
        <v>2457</v>
      </c>
      <c r="E113" s="160" t="s">
        <v>245</v>
      </c>
      <c r="G113" s="161">
        <v>6</v>
      </c>
      <c r="H113" s="161" t="s">
        <v>1626</v>
      </c>
      <c r="I113" s="161" t="s">
        <v>578</v>
      </c>
      <c r="J113" s="160" t="s">
        <v>858</v>
      </c>
      <c r="K113" s="160" t="s">
        <v>1627</v>
      </c>
      <c r="M113" s="161">
        <v>2</v>
      </c>
      <c r="N113" s="161" t="s">
        <v>670</v>
      </c>
      <c r="O113" s="161" t="s">
        <v>583</v>
      </c>
      <c r="P113" s="160" t="s">
        <v>671</v>
      </c>
      <c r="Q113" s="160" t="s">
        <v>165</v>
      </c>
      <c r="S113" s="161">
        <v>21</v>
      </c>
      <c r="T113" s="161" t="s">
        <v>1175</v>
      </c>
      <c r="U113" s="161" t="s">
        <v>588</v>
      </c>
      <c r="V113" s="160" t="s">
        <v>2902</v>
      </c>
      <c r="W113" s="160" t="s">
        <v>236</v>
      </c>
      <c r="Y113" s="161">
        <v>13</v>
      </c>
      <c r="Z113" s="161" t="s">
        <v>1287</v>
      </c>
      <c r="AA113" s="161" t="s">
        <v>593</v>
      </c>
      <c r="AB113" s="160" t="s">
        <v>1531</v>
      </c>
      <c r="AC113" s="160" t="s">
        <v>357</v>
      </c>
      <c r="AE113" s="161">
        <v>4</v>
      </c>
      <c r="AF113" s="161" t="s">
        <v>1332</v>
      </c>
      <c r="AG113" s="161" t="s">
        <v>599</v>
      </c>
      <c r="AH113" s="160" t="s">
        <v>477</v>
      </c>
      <c r="AI113" s="160" t="s">
        <v>478</v>
      </c>
    </row>
    <row r="114" spans="1:35" x14ac:dyDescent="0.2">
      <c r="A114" s="161">
        <v>10</v>
      </c>
      <c r="B114" s="161" t="s">
        <v>2477</v>
      </c>
      <c r="C114" s="161" t="s">
        <v>574</v>
      </c>
      <c r="D114" s="160" t="s">
        <v>2478</v>
      </c>
      <c r="E114" s="160" t="s">
        <v>2479</v>
      </c>
      <c r="G114" s="161">
        <v>7</v>
      </c>
      <c r="H114" s="161" t="s">
        <v>1631</v>
      </c>
      <c r="I114" s="161" t="s">
        <v>578</v>
      </c>
      <c r="J114" s="160" t="s">
        <v>1632</v>
      </c>
      <c r="K114" s="160" t="s">
        <v>248</v>
      </c>
      <c r="M114" s="161">
        <v>3</v>
      </c>
      <c r="N114" s="161" t="s">
        <v>689</v>
      </c>
      <c r="O114" s="161" t="s">
        <v>583</v>
      </c>
      <c r="P114" s="160" t="s">
        <v>690</v>
      </c>
      <c r="Q114" s="160" t="s">
        <v>691</v>
      </c>
      <c r="S114" s="161">
        <v>22</v>
      </c>
      <c r="T114" s="161" t="s">
        <v>1189</v>
      </c>
      <c r="U114" s="161" t="s">
        <v>588</v>
      </c>
      <c r="V114" s="160" t="s">
        <v>2050</v>
      </c>
      <c r="W114" s="160" t="s">
        <v>241</v>
      </c>
      <c r="Y114" s="161">
        <v>14</v>
      </c>
      <c r="Z114" s="161" t="s">
        <v>1300</v>
      </c>
      <c r="AA114" s="161" t="s">
        <v>593</v>
      </c>
      <c r="AB114" s="160" t="s">
        <v>512</v>
      </c>
      <c r="AC114" s="160" t="s">
        <v>359</v>
      </c>
      <c r="AE114" s="161">
        <v>5</v>
      </c>
      <c r="AF114" s="161" t="s">
        <v>1336</v>
      </c>
      <c r="AG114" s="161" t="s">
        <v>599</v>
      </c>
      <c r="AH114" s="160" t="s">
        <v>1337</v>
      </c>
      <c r="AI114" s="160" t="s">
        <v>1338</v>
      </c>
    </row>
    <row r="115" spans="1:35" x14ac:dyDescent="0.2">
      <c r="A115" s="161">
        <v>11</v>
      </c>
      <c r="B115" s="161" t="s">
        <v>2486</v>
      </c>
      <c r="C115" s="161" t="s">
        <v>574</v>
      </c>
      <c r="D115" s="160" t="s">
        <v>786</v>
      </c>
      <c r="E115" s="160" t="s">
        <v>767</v>
      </c>
      <c r="G115" s="161">
        <v>8</v>
      </c>
      <c r="H115" s="161" t="s">
        <v>1646</v>
      </c>
      <c r="I115" s="161" t="s">
        <v>578</v>
      </c>
      <c r="J115" s="160" t="s">
        <v>1647</v>
      </c>
      <c r="K115" s="160" t="s">
        <v>149</v>
      </c>
      <c r="M115" s="161">
        <v>4</v>
      </c>
      <c r="N115" s="161" t="s">
        <v>698</v>
      </c>
      <c r="O115" s="161" t="s">
        <v>583</v>
      </c>
      <c r="P115" s="160" t="s">
        <v>699</v>
      </c>
      <c r="Q115" s="160" t="s">
        <v>206</v>
      </c>
      <c r="S115" s="161">
        <v>23</v>
      </c>
      <c r="T115" s="161" t="s">
        <v>1137</v>
      </c>
      <c r="U115" s="161" t="s">
        <v>588</v>
      </c>
      <c r="V115" s="160" t="s">
        <v>2040</v>
      </c>
      <c r="W115" s="160" t="s">
        <v>249</v>
      </c>
      <c r="Y115" s="161">
        <v>15</v>
      </c>
      <c r="Z115" s="161" t="s">
        <v>1298</v>
      </c>
      <c r="AA115" s="161" t="s">
        <v>593</v>
      </c>
      <c r="AB115" s="160" t="s">
        <v>2110</v>
      </c>
      <c r="AC115" s="160" t="s">
        <v>341</v>
      </c>
      <c r="AE115" s="161">
        <v>6</v>
      </c>
      <c r="AF115" s="161" t="s">
        <v>1347</v>
      </c>
      <c r="AG115" s="161" t="s">
        <v>599</v>
      </c>
      <c r="AH115" s="160" t="s">
        <v>373</v>
      </c>
      <c r="AI115" s="160" t="s">
        <v>374</v>
      </c>
    </row>
    <row r="116" spans="1:35" x14ac:dyDescent="0.2">
      <c r="A116" s="161">
        <v>12</v>
      </c>
      <c r="B116" s="161" t="s">
        <v>2502</v>
      </c>
      <c r="C116" s="161" t="s">
        <v>574</v>
      </c>
      <c r="D116" s="160" t="s">
        <v>2503</v>
      </c>
      <c r="E116" s="160" t="s">
        <v>2504</v>
      </c>
      <c r="G116" s="161">
        <v>9</v>
      </c>
      <c r="H116" s="161" t="s">
        <v>1650</v>
      </c>
      <c r="I116" s="161" t="s">
        <v>578</v>
      </c>
      <c r="J116" s="160" t="s">
        <v>1651</v>
      </c>
      <c r="K116" s="160" t="s">
        <v>1652</v>
      </c>
      <c r="M116" s="161">
        <v>5</v>
      </c>
      <c r="N116" s="161" t="s">
        <v>713</v>
      </c>
      <c r="O116" s="161" t="s">
        <v>583</v>
      </c>
      <c r="P116" s="160" t="s">
        <v>714</v>
      </c>
      <c r="Q116" s="160" t="s">
        <v>516</v>
      </c>
      <c r="S116" s="161">
        <v>24</v>
      </c>
      <c r="T116" s="161" t="s">
        <v>1141</v>
      </c>
      <c r="U116" s="161" t="s">
        <v>588</v>
      </c>
      <c r="V116" s="160" t="s">
        <v>1531</v>
      </c>
      <c r="W116" s="160" t="s">
        <v>343</v>
      </c>
      <c r="Y116" s="161">
        <v>16</v>
      </c>
      <c r="Z116" s="161" t="s">
        <v>2111</v>
      </c>
      <c r="AA116" s="161" t="s">
        <v>593</v>
      </c>
      <c r="AB116" s="160" t="s">
        <v>2112</v>
      </c>
      <c r="AC116" s="160" t="s">
        <v>2113</v>
      </c>
      <c r="AE116" s="161">
        <v>7</v>
      </c>
      <c r="AF116" s="161" t="s">
        <v>1355</v>
      </c>
      <c r="AG116" s="161" t="s">
        <v>599</v>
      </c>
      <c r="AH116" s="160" t="s">
        <v>378</v>
      </c>
      <c r="AI116" s="160" t="s">
        <v>379</v>
      </c>
    </row>
    <row r="117" spans="1:35" x14ac:dyDescent="0.2">
      <c r="A117" s="161">
        <v>13</v>
      </c>
      <c r="B117" s="161" t="s">
        <v>2510</v>
      </c>
      <c r="C117" s="161" t="s">
        <v>574</v>
      </c>
      <c r="D117" s="160" t="s">
        <v>2511</v>
      </c>
      <c r="E117" s="160" t="s">
        <v>297</v>
      </c>
      <c r="G117" s="161">
        <v>10</v>
      </c>
      <c r="H117" s="161" t="s">
        <v>1672</v>
      </c>
      <c r="I117" s="161" t="s">
        <v>578</v>
      </c>
      <c r="J117" s="160" t="s">
        <v>1673</v>
      </c>
      <c r="K117" s="160" t="s">
        <v>1674</v>
      </c>
      <c r="M117" s="161">
        <v>6</v>
      </c>
      <c r="N117" s="161" t="s">
        <v>735</v>
      </c>
      <c r="O117" s="161" t="s">
        <v>583</v>
      </c>
      <c r="P117" s="160" t="s">
        <v>342</v>
      </c>
      <c r="Q117" s="160" t="s">
        <v>568</v>
      </c>
      <c r="S117" s="161">
        <v>25</v>
      </c>
      <c r="T117" s="161" t="s">
        <v>1156</v>
      </c>
      <c r="U117" s="161" t="s">
        <v>588</v>
      </c>
      <c r="V117" s="160" t="s">
        <v>2918</v>
      </c>
      <c r="W117" s="160" t="s">
        <v>251</v>
      </c>
      <c r="Y117" s="161">
        <v>17</v>
      </c>
      <c r="Z117" s="161" t="s">
        <v>2125</v>
      </c>
      <c r="AA117" s="161" t="s">
        <v>593</v>
      </c>
      <c r="AB117" s="160" t="s">
        <v>2126</v>
      </c>
      <c r="AC117" s="160" t="s">
        <v>557</v>
      </c>
      <c r="AE117" s="161">
        <v>8</v>
      </c>
      <c r="AF117" s="161" t="s">
        <v>1357</v>
      </c>
      <c r="AG117" s="161" t="s">
        <v>599</v>
      </c>
      <c r="AH117" s="160" t="s">
        <v>537</v>
      </c>
      <c r="AI117" s="160" t="s">
        <v>138</v>
      </c>
    </row>
    <row r="118" spans="1:35" x14ac:dyDescent="0.2">
      <c r="A118" s="161">
        <v>14</v>
      </c>
      <c r="B118" s="161" t="s">
        <v>2531</v>
      </c>
      <c r="C118" s="161" t="s">
        <v>574</v>
      </c>
      <c r="D118" s="160" t="s">
        <v>2532</v>
      </c>
      <c r="E118" s="160" t="s">
        <v>2533</v>
      </c>
      <c r="G118" s="161">
        <v>11</v>
      </c>
      <c r="H118" s="161" t="s">
        <v>1675</v>
      </c>
      <c r="I118" s="161" t="s">
        <v>578</v>
      </c>
      <c r="J118" s="160" t="s">
        <v>1676</v>
      </c>
      <c r="K118" s="160" t="s">
        <v>1677</v>
      </c>
      <c r="M118" s="161">
        <v>7</v>
      </c>
      <c r="N118" s="161" t="s">
        <v>742</v>
      </c>
      <c r="O118" s="161" t="s">
        <v>583</v>
      </c>
      <c r="P118" s="160" t="s">
        <v>743</v>
      </c>
      <c r="Q118" s="160" t="s">
        <v>744</v>
      </c>
      <c r="S118" s="161">
        <v>26</v>
      </c>
      <c r="T118" s="161" t="s">
        <v>1168</v>
      </c>
      <c r="U118" s="161" t="s">
        <v>588</v>
      </c>
      <c r="V118" s="160" t="s">
        <v>1293</v>
      </c>
      <c r="W118" s="160" t="s">
        <v>254</v>
      </c>
      <c r="Y118" s="161">
        <v>18</v>
      </c>
      <c r="Z118" s="161" t="s">
        <v>2127</v>
      </c>
      <c r="AA118" s="161" t="s">
        <v>593</v>
      </c>
      <c r="AB118" s="160" t="s">
        <v>2128</v>
      </c>
      <c r="AC118" s="160" t="s">
        <v>931</v>
      </c>
      <c r="AE118" s="161">
        <v>9</v>
      </c>
      <c r="AF118" s="161" t="s">
        <v>1364</v>
      </c>
      <c r="AG118" s="161" t="s">
        <v>599</v>
      </c>
      <c r="AH118" s="160" t="s">
        <v>416</v>
      </c>
      <c r="AI118" s="160" t="s">
        <v>265</v>
      </c>
    </row>
    <row r="119" spans="1:35" x14ac:dyDescent="0.2">
      <c r="A119" s="161">
        <v>15</v>
      </c>
      <c r="B119" s="161" t="s">
        <v>2539</v>
      </c>
      <c r="C119" s="161" t="s">
        <v>574</v>
      </c>
      <c r="D119" s="160" t="s">
        <v>2999</v>
      </c>
      <c r="E119" s="160" t="s">
        <v>2540</v>
      </c>
      <c r="G119" s="161">
        <v>12</v>
      </c>
      <c r="H119" s="161" t="s">
        <v>1690</v>
      </c>
      <c r="I119" s="161" t="s">
        <v>578</v>
      </c>
      <c r="J119" s="160" t="s">
        <v>1691</v>
      </c>
      <c r="K119" s="160" t="s">
        <v>1692</v>
      </c>
      <c r="M119" s="161">
        <v>8</v>
      </c>
      <c r="N119" s="161" t="s">
        <v>755</v>
      </c>
      <c r="O119" s="161" t="s">
        <v>583</v>
      </c>
      <c r="P119" s="160" t="s">
        <v>2317</v>
      </c>
      <c r="Q119" s="160" t="s">
        <v>756</v>
      </c>
      <c r="S119" s="161">
        <v>27</v>
      </c>
      <c r="T119" s="161" t="s">
        <v>1174</v>
      </c>
      <c r="U119" s="161" t="s">
        <v>588</v>
      </c>
      <c r="V119" s="160" t="s">
        <v>2932</v>
      </c>
      <c r="W119" s="160" t="s">
        <v>138</v>
      </c>
      <c r="Y119" s="161">
        <v>19</v>
      </c>
      <c r="Z119" s="161" t="s">
        <v>2141</v>
      </c>
      <c r="AA119" s="161" t="s">
        <v>593</v>
      </c>
      <c r="AB119" s="160" t="s">
        <v>559</v>
      </c>
      <c r="AC119" s="160" t="s">
        <v>2142</v>
      </c>
      <c r="AE119" s="161">
        <v>10</v>
      </c>
      <c r="AF119" s="161" t="s">
        <v>1373</v>
      </c>
      <c r="AG119" s="161" t="s">
        <v>599</v>
      </c>
      <c r="AH119" s="160" t="s">
        <v>1374</v>
      </c>
      <c r="AI119" s="160" t="s">
        <v>452</v>
      </c>
    </row>
    <row r="120" spans="1:35" x14ac:dyDescent="0.2">
      <c r="A120" s="161">
        <v>16</v>
      </c>
      <c r="B120" s="161" t="s">
        <v>2561</v>
      </c>
      <c r="C120" s="161" t="s">
        <v>574</v>
      </c>
      <c r="D120" s="160" t="s">
        <v>2562</v>
      </c>
      <c r="E120" s="160" t="s">
        <v>2563</v>
      </c>
      <c r="G120" s="161">
        <v>13</v>
      </c>
      <c r="H120" s="161" t="s">
        <v>1704</v>
      </c>
      <c r="I120" s="161" t="s">
        <v>578</v>
      </c>
      <c r="J120" s="160" t="s">
        <v>1705</v>
      </c>
      <c r="K120" s="160" t="s">
        <v>1706</v>
      </c>
      <c r="M120" s="161">
        <v>9</v>
      </c>
      <c r="N120" s="161" t="s">
        <v>765</v>
      </c>
      <c r="O120" s="161" t="s">
        <v>583</v>
      </c>
      <c r="P120" s="160" t="s">
        <v>2768</v>
      </c>
      <c r="Q120" s="160" t="s">
        <v>164</v>
      </c>
      <c r="S120" s="161">
        <v>28</v>
      </c>
      <c r="T120" s="161" t="s">
        <v>1151</v>
      </c>
      <c r="U120" s="161" t="s">
        <v>588</v>
      </c>
      <c r="V120" s="160" t="s">
        <v>2038</v>
      </c>
      <c r="W120" s="160" t="s">
        <v>181</v>
      </c>
      <c r="Y120" s="161">
        <v>20</v>
      </c>
      <c r="Z120" s="161" t="s">
        <v>2143</v>
      </c>
      <c r="AA120" s="161" t="s">
        <v>593</v>
      </c>
      <c r="AB120" s="160" t="s">
        <v>2144</v>
      </c>
      <c r="AC120" s="160" t="s">
        <v>2145</v>
      </c>
      <c r="AE120" s="161">
        <v>11</v>
      </c>
      <c r="AF120" s="161" t="s">
        <v>1384</v>
      </c>
      <c r="AG120" s="161" t="s">
        <v>599</v>
      </c>
      <c r="AH120" s="160" t="s">
        <v>1385</v>
      </c>
      <c r="AI120" s="160" t="s">
        <v>487</v>
      </c>
    </row>
    <row r="121" spans="1:35" x14ac:dyDescent="0.2">
      <c r="A121" s="161">
        <v>17</v>
      </c>
      <c r="B121" s="161" t="s">
        <v>2570</v>
      </c>
      <c r="C121" s="161" t="s">
        <v>574</v>
      </c>
      <c r="D121" s="160" t="s">
        <v>150</v>
      </c>
      <c r="E121" s="160" t="s">
        <v>2571</v>
      </c>
      <c r="G121" s="161">
        <v>14</v>
      </c>
      <c r="H121" s="161" t="s">
        <v>2733</v>
      </c>
      <c r="I121" s="161" t="s">
        <v>578</v>
      </c>
      <c r="J121" s="160" t="s">
        <v>695</v>
      </c>
      <c r="K121" s="160" t="s">
        <v>2734</v>
      </c>
      <c r="M121" s="161">
        <v>10</v>
      </c>
      <c r="N121" s="161" t="s">
        <v>779</v>
      </c>
      <c r="O121" s="161" t="s">
        <v>583</v>
      </c>
      <c r="P121" s="160" t="s">
        <v>2250</v>
      </c>
      <c r="Q121" s="160" t="s">
        <v>780</v>
      </c>
      <c r="S121" s="161">
        <v>29</v>
      </c>
      <c r="T121" s="161" t="s">
        <v>1155</v>
      </c>
      <c r="U121" s="161" t="s">
        <v>588</v>
      </c>
      <c r="V121" s="160" t="s">
        <v>521</v>
      </c>
      <c r="W121" s="160" t="s">
        <v>269</v>
      </c>
      <c r="Y121" s="161">
        <v>21</v>
      </c>
      <c r="Z121" s="161" t="s">
        <v>2158</v>
      </c>
      <c r="AA121" s="161" t="s">
        <v>593</v>
      </c>
      <c r="AB121" s="160" t="s">
        <v>2159</v>
      </c>
      <c r="AC121" s="160" t="s">
        <v>2160</v>
      </c>
      <c r="AE121" s="161">
        <v>12</v>
      </c>
      <c r="AF121" s="161" t="s">
        <v>1389</v>
      </c>
      <c r="AG121" s="161" t="s">
        <v>599</v>
      </c>
      <c r="AH121" s="160" t="s">
        <v>1390</v>
      </c>
      <c r="AI121" s="160" t="s">
        <v>1391</v>
      </c>
    </row>
    <row r="122" spans="1:35" x14ac:dyDescent="0.2">
      <c r="A122" s="161">
        <v>18</v>
      </c>
      <c r="B122" s="161" t="s">
        <v>2591</v>
      </c>
      <c r="C122" s="161" t="s">
        <v>574</v>
      </c>
      <c r="D122" s="160" t="s">
        <v>2592</v>
      </c>
      <c r="E122" s="160" t="s">
        <v>2593</v>
      </c>
      <c r="G122" s="161">
        <v>15</v>
      </c>
      <c r="H122" s="161" t="s">
        <v>1733</v>
      </c>
      <c r="I122" s="161" t="s">
        <v>578</v>
      </c>
      <c r="J122" s="160" t="s">
        <v>1734</v>
      </c>
      <c r="K122" s="160" t="s">
        <v>531</v>
      </c>
      <c r="M122" s="161">
        <v>11</v>
      </c>
      <c r="N122" s="161" t="s">
        <v>796</v>
      </c>
      <c r="O122" s="161" t="s">
        <v>583</v>
      </c>
      <c r="P122" s="160" t="s">
        <v>331</v>
      </c>
      <c r="Q122" s="160" t="s">
        <v>797</v>
      </c>
      <c r="S122" s="161">
        <v>30</v>
      </c>
      <c r="T122" s="161" t="s">
        <v>1190</v>
      </c>
      <c r="U122" s="161" t="s">
        <v>588</v>
      </c>
      <c r="V122" s="160" t="s">
        <v>2945</v>
      </c>
      <c r="W122" s="160" t="s">
        <v>2946</v>
      </c>
      <c r="Y122" s="161">
        <v>22</v>
      </c>
      <c r="Z122" s="161" t="s">
        <v>2161</v>
      </c>
      <c r="AA122" s="161" t="s">
        <v>593</v>
      </c>
      <c r="AB122" s="160" t="s">
        <v>2162</v>
      </c>
      <c r="AC122" s="160" t="s">
        <v>2163</v>
      </c>
      <c r="AE122" s="161">
        <v>13</v>
      </c>
      <c r="AF122" s="161" t="s">
        <v>1395</v>
      </c>
      <c r="AG122" s="161" t="s">
        <v>599</v>
      </c>
      <c r="AH122" s="160" t="s">
        <v>467</v>
      </c>
      <c r="AI122" s="160" t="s">
        <v>191</v>
      </c>
    </row>
    <row r="123" spans="1:35" x14ac:dyDescent="0.2">
      <c r="A123" s="161">
        <v>19</v>
      </c>
      <c r="B123" s="161" t="s">
        <v>2597</v>
      </c>
      <c r="C123" s="161" t="s">
        <v>574</v>
      </c>
      <c r="D123" s="160" t="s">
        <v>2598</v>
      </c>
      <c r="E123" s="160" t="s">
        <v>2599</v>
      </c>
      <c r="G123" s="161">
        <v>16</v>
      </c>
      <c r="H123" s="161" t="s">
        <v>1735</v>
      </c>
      <c r="I123" s="161" t="s">
        <v>578</v>
      </c>
      <c r="J123" s="160" t="s">
        <v>1736</v>
      </c>
      <c r="K123" s="160" t="s">
        <v>431</v>
      </c>
      <c r="M123" s="161">
        <v>12</v>
      </c>
      <c r="N123" s="161" t="s">
        <v>806</v>
      </c>
      <c r="O123" s="161" t="s">
        <v>583</v>
      </c>
      <c r="P123" s="160" t="s">
        <v>2773</v>
      </c>
      <c r="Q123" s="160" t="s">
        <v>95</v>
      </c>
      <c r="S123" s="161">
        <v>31</v>
      </c>
      <c r="T123" s="161" t="s">
        <v>1199</v>
      </c>
      <c r="U123" s="161" t="s">
        <v>588</v>
      </c>
      <c r="V123" s="160" t="s">
        <v>504</v>
      </c>
      <c r="W123" s="160" t="s">
        <v>192</v>
      </c>
      <c r="Y123" s="161">
        <v>23</v>
      </c>
      <c r="Z123" s="161" t="s">
        <v>2311</v>
      </c>
      <c r="AA123" s="161" t="s">
        <v>593</v>
      </c>
      <c r="AB123" s="160" t="s">
        <v>2312</v>
      </c>
      <c r="AC123" s="160" t="s">
        <v>2313</v>
      </c>
      <c r="AE123" s="161">
        <v>14</v>
      </c>
      <c r="AF123" s="161" t="s">
        <v>1403</v>
      </c>
      <c r="AG123" s="161" t="s">
        <v>599</v>
      </c>
      <c r="AH123" s="160" t="s">
        <v>1404</v>
      </c>
      <c r="AI123" s="160" t="s">
        <v>1405</v>
      </c>
    </row>
    <row r="124" spans="1:35" x14ac:dyDescent="0.2">
      <c r="A124" s="161">
        <v>20</v>
      </c>
      <c r="B124" s="161" t="s">
        <v>2616</v>
      </c>
      <c r="C124" s="161" t="s">
        <v>574</v>
      </c>
      <c r="D124" s="160" t="s">
        <v>2617</v>
      </c>
      <c r="E124" s="160" t="s">
        <v>2618</v>
      </c>
      <c r="G124" s="161">
        <v>17</v>
      </c>
      <c r="H124" s="161" t="s">
        <v>1748</v>
      </c>
      <c r="I124" s="161" t="s">
        <v>578</v>
      </c>
      <c r="J124" s="160" t="s">
        <v>1749</v>
      </c>
      <c r="K124" s="160" t="s">
        <v>1750</v>
      </c>
      <c r="M124" s="161">
        <v>13</v>
      </c>
      <c r="N124" s="161" t="s">
        <v>818</v>
      </c>
      <c r="O124" s="161" t="s">
        <v>583</v>
      </c>
      <c r="P124" s="160" t="s">
        <v>819</v>
      </c>
      <c r="Q124" s="160" t="s">
        <v>820</v>
      </c>
      <c r="S124" s="161">
        <v>32</v>
      </c>
      <c r="T124" s="161" t="s">
        <v>2205</v>
      </c>
      <c r="U124" s="161" t="s">
        <v>588</v>
      </c>
      <c r="V124" s="160" t="s">
        <v>2206</v>
      </c>
      <c r="W124" s="160" t="s">
        <v>2207</v>
      </c>
      <c r="Y124" s="161">
        <v>24</v>
      </c>
      <c r="Z124" s="161" t="s">
        <v>2982</v>
      </c>
      <c r="AA124" s="161" t="s">
        <v>593</v>
      </c>
      <c r="AB124" s="160" t="s">
        <v>2983</v>
      </c>
      <c r="AC124" s="160" t="s">
        <v>2984</v>
      </c>
      <c r="AE124" s="161">
        <v>15</v>
      </c>
      <c r="AF124" s="161" t="s">
        <v>1418</v>
      </c>
      <c r="AG124" s="161" t="s">
        <v>599</v>
      </c>
      <c r="AH124" s="160" t="s">
        <v>561</v>
      </c>
      <c r="AI124" s="160" t="s">
        <v>179</v>
      </c>
    </row>
    <row r="125" spans="1:35" x14ac:dyDescent="0.2">
      <c r="A125" s="161">
        <v>21</v>
      </c>
      <c r="B125" s="161" t="s">
        <v>2624</v>
      </c>
      <c r="C125" s="161" t="s">
        <v>574</v>
      </c>
      <c r="D125" s="160" t="s">
        <v>2625</v>
      </c>
      <c r="E125" s="160" t="s">
        <v>338</v>
      </c>
      <c r="G125" s="161">
        <v>18</v>
      </c>
      <c r="H125" s="161" t="s">
        <v>1757</v>
      </c>
      <c r="I125" s="161" t="s">
        <v>578</v>
      </c>
      <c r="J125" s="160" t="s">
        <v>811</v>
      </c>
      <c r="K125" s="160" t="s">
        <v>393</v>
      </c>
      <c r="M125" s="161">
        <v>14</v>
      </c>
      <c r="N125" s="161" t="s">
        <v>828</v>
      </c>
      <c r="O125" s="161" t="s">
        <v>583</v>
      </c>
      <c r="P125" s="160" t="s">
        <v>2285</v>
      </c>
      <c r="Q125" s="160" t="s">
        <v>461</v>
      </c>
      <c r="S125" s="161">
        <v>33</v>
      </c>
      <c r="T125" s="161" t="s">
        <v>2955</v>
      </c>
      <c r="U125" s="161" t="s">
        <v>588</v>
      </c>
      <c r="V125" s="160" t="s">
        <v>2956</v>
      </c>
      <c r="W125" s="160" t="s">
        <v>2957</v>
      </c>
      <c r="Y125" s="161">
        <v>25</v>
      </c>
      <c r="Z125" s="161" t="s">
        <v>2985</v>
      </c>
      <c r="AA125" s="161" t="s">
        <v>593</v>
      </c>
      <c r="AB125" s="160" t="s">
        <v>2986</v>
      </c>
      <c r="AC125" s="160" t="s">
        <v>209</v>
      </c>
      <c r="AE125" s="161"/>
      <c r="AF125" s="161"/>
      <c r="AG125" s="161"/>
      <c r="AH125" s="160"/>
      <c r="AI125" s="160"/>
    </row>
    <row r="126" spans="1:35" x14ac:dyDescent="0.2">
      <c r="A126" s="161">
        <v>22</v>
      </c>
      <c r="B126" s="161" t="s">
        <v>2642</v>
      </c>
      <c r="C126" s="161" t="s">
        <v>574</v>
      </c>
      <c r="D126" s="160" t="s">
        <v>821</v>
      </c>
      <c r="E126" s="160" t="s">
        <v>2643</v>
      </c>
      <c r="G126" s="161">
        <v>19</v>
      </c>
      <c r="H126" s="161" t="s">
        <v>1767</v>
      </c>
      <c r="I126" s="161" t="s">
        <v>578</v>
      </c>
      <c r="J126" s="160" t="s">
        <v>811</v>
      </c>
      <c r="K126" s="160" t="s">
        <v>300</v>
      </c>
      <c r="M126" s="161">
        <v>15</v>
      </c>
      <c r="N126" s="161" t="s">
        <v>837</v>
      </c>
      <c r="O126" s="161" t="s">
        <v>583</v>
      </c>
      <c r="P126" s="160" t="s">
        <v>2251</v>
      </c>
      <c r="Q126" s="160" t="s">
        <v>242</v>
      </c>
      <c r="S126" s="161">
        <v>1</v>
      </c>
      <c r="T126" s="161" t="s">
        <v>1075</v>
      </c>
      <c r="U126" s="161" t="s">
        <v>589</v>
      </c>
      <c r="V126" s="160" t="s">
        <v>2000</v>
      </c>
      <c r="W126" s="160" t="s">
        <v>168</v>
      </c>
      <c r="Y126" s="161">
        <v>1</v>
      </c>
      <c r="Z126" s="161" t="s">
        <v>2054</v>
      </c>
      <c r="AA126" s="161" t="s">
        <v>594</v>
      </c>
      <c r="AB126" s="160" t="s">
        <v>395</v>
      </c>
      <c r="AC126" s="160" t="s">
        <v>2055</v>
      </c>
      <c r="AE126" s="161"/>
      <c r="AF126" s="161"/>
      <c r="AG126" s="161"/>
      <c r="AH126" s="160"/>
      <c r="AI126" s="160"/>
    </row>
    <row r="127" spans="1:35" x14ac:dyDescent="0.2">
      <c r="A127" s="161">
        <v>23</v>
      </c>
      <c r="B127" s="161" t="s">
        <v>2649</v>
      </c>
      <c r="C127" s="161" t="s">
        <v>574</v>
      </c>
      <c r="D127" s="160" t="s">
        <v>2650</v>
      </c>
      <c r="E127" s="160" t="s">
        <v>2651</v>
      </c>
      <c r="G127" s="161">
        <v>20</v>
      </c>
      <c r="H127" s="161" t="s">
        <v>1784</v>
      </c>
      <c r="I127" s="161" t="s">
        <v>578</v>
      </c>
      <c r="J127" s="160" t="s">
        <v>1785</v>
      </c>
      <c r="K127" s="160" t="s">
        <v>1786</v>
      </c>
      <c r="M127" s="161">
        <v>16</v>
      </c>
      <c r="N127" s="161" t="s">
        <v>860</v>
      </c>
      <c r="O127" s="161" t="s">
        <v>583</v>
      </c>
      <c r="P127" s="160" t="s">
        <v>861</v>
      </c>
      <c r="Q127" s="160" t="s">
        <v>862</v>
      </c>
      <c r="S127" s="161">
        <v>2</v>
      </c>
      <c r="T127" s="161" t="s">
        <v>1080</v>
      </c>
      <c r="U127" s="161" t="s">
        <v>589</v>
      </c>
      <c r="V127" s="160" t="s">
        <v>2001</v>
      </c>
      <c r="W127" s="160" t="s">
        <v>169</v>
      </c>
      <c r="Y127" s="161">
        <v>2</v>
      </c>
      <c r="Z127" s="161" t="s">
        <v>1229</v>
      </c>
      <c r="AA127" s="161" t="s">
        <v>594</v>
      </c>
      <c r="AB127" s="160" t="s">
        <v>1230</v>
      </c>
      <c r="AC127" s="160" t="s">
        <v>308</v>
      </c>
      <c r="AE127" s="63"/>
      <c r="AF127" s="63"/>
      <c r="AG127" s="63"/>
    </row>
    <row r="128" spans="1:35" x14ac:dyDescent="0.2">
      <c r="A128" s="161">
        <v>24</v>
      </c>
      <c r="B128" s="161" t="s">
        <v>2664</v>
      </c>
      <c r="C128" s="161" t="s">
        <v>574</v>
      </c>
      <c r="D128" s="160" t="s">
        <v>2665</v>
      </c>
      <c r="E128" s="160" t="s">
        <v>2666</v>
      </c>
      <c r="G128" s="161">
        <v>21</v>
      </c>
      <c r="H128" s="161" t="s">
        <v>1788</v>
      </c>
      <c r="I128" s="161" t="s">
        <v>578</v>
      </c>
      <c r="J128" s="160" t="s">
        <v>1789</v>
      </c>
      <c r="K128" s="160" t="s">
        <v>1790</v>
      </c>
      <c r="M128" s="161">
        <v>17</v>
      </c>
      <c r="N128" s="161" t="s">
        <v>1966</v>
      </c>
      <c r="O128" s="161" t="s">
        <v>583</v>
      </c>
      <c r="P128" s="160" t="s">
        <v>1967</v>
      </c>
      <c r="Q128" s="160" t="s">
        <v>1968</v>
      </c>
      <c r="S128" s="161">
        <v>3</v>
      </c>
      <c r="T128" s="161" t="s">
        <v>1101</v>
      </c>
      <c r="U128" s="161" t="s">
        <v>589</v>
      </c>
      <c r="V128" s="160" t="s">
        <v>1513</v>
      </c>
      <c r="W128" s="160" t="s">
        <v>175</v>
      </c>
      <c r="Y128" s="161">
        <v>3</v>
      </c>
      <c r="Z128" s="161" t="s">
        <v>1210</v>
      </c>
      <c r="AA128" s="161" t="s">
        <v>594</v>
      </c>
      <c r="AB128" s="160" t="s">
        <v>1521</v>
      </c>
      <c r="AC128" s="160" t="s">
        <v>327</v>
      </c>
      <c r="AE128" s="63"/>
      <c r="AF128" s="63"/>
      <c r="AG128" s="63"/>
    </row>
    <row r="129" spans="1:33" x14ac:dyDescent="0.2">
      <c r="A129" s="161">
        <v>25</v>
      </c>
      <c r="B129" s="161" t="s">
        <v>2667</v>
      </c>
      <c r="C129" s="161" t="s">
        <v>574</v>
      </c>
      <c r="D129" s="160" t="s">
        <v>2668</v>
      </c>
      <c r="E129" s="160" t="s">
        <v>241</v>
      </c>
      <c r="G129" s="161">
        <v>22</v>
      </c>
      <c r="H129" s="161" t="s">
        <v>1812</v>
      </c>
      <c r="I129" s="161" t="s">
        <v>578</v>
      </c>
      <c r="J129" s="160" t="s">
        <v>1813</v>
      </c>
      <c r="K129" s="160" t="s">
        <v>1814</v>
      </c>
      <c r="M129" s="161">
        <v>18</v>
      </c>
      <c r="N129" s="161" t="s">
        <v>1971</v>
      </c>
      <c r="O129" s="161" t="s">
        <v>583</v>
      </c>
      <c r="P129" s="160" t="s">
        <v>523</v>
      </c>
      <c r="Q129" s="160" t="s">
        <v>1972</v>
      </c>
      <c r="S129" s="161">
        <v>4</v>
      </c>
      <c r="T129" s="161" t="s">
        <v>1103</v>
      </c>
      <c r="U129" s="161" t="s">
        <v>589</v>
      </c>
      <c r="V129" s="160" t="s">
        <v>2008</v>
      </c>
      <c r="W129" s="160" t="s">
        <v>176</v>
      </c>
      <c r="Y129" s="161">
        <v>4</v>
      </c>
      <c r="Z129" s="161" t="s">
        <v>1228</v>
      </c>
      <c r="AA129" s="161" t="s">
        <v>594</v>
      </c>
      <c r="AB129" s="160" t="s">
        <v>2059</v>
      </c>
      <c r="AC129" s="160" t="s">
        <v>349</v>
      </c>
      <c r="AE129" s="63"/>
      <c r="AF129" s="63"/>
      <c r="AG129" s="63"/>
    </row>
    <row r="130" spans="1:33" x14ac:dyDescent="0.2">
      <c r="A130" s="161">
        <v>26</v>
      </c>
      <c r="B130" s="161" t="s">
        <v>2680</v>
      </c>
      <c r="C130" s="161" t="s">
        <v>574</v>
      </c>
      <c r="D130" s="160" t="s">
        <v>2681</v>
      </c>
      <c r="E130" s="160" t="s">
        <v>2666</v>
      </c>
      <c r="G130" s="161">
        <v>23</v>
      </c>
      <c r="H130" s="161" t="s">
        <v>1815</v>
      </c>
      <c r="I130" s="161" t="s">
        <v>578</v>
      </c>
      <c r="J130" s="160" t="s">
        <v>271</v>
      </c>
      <c r="K130" s="160" t="s">
        <v>1816</v>
      </c>
      <c r="M130" s="161">
        <v>19</v>
      </c>
      <c r="N130" s="161" t="s">
        <v>1976</v>
      </c>
      <c r="O130" s="161" t="s">
        <v>583</v>
      </c>
      <c r="P130" s="160" t="s">
        <v>1977</v>
      </c>
      <c r="Q130" s="160" t="s">
        <v>1978</v>
      </c>
      <c r="S130" s="161">
        <v>5</v>
      </c>
      <c r="T130" s="161" t="s">
        <v>1090</v>
      </c>
      <c r="U130" s="161" t="s">
        <v>589</v>
      </c>
      <c r="V130" s="160" t="s">
        <v>2275</v>
      </c>
      <c r="W130" s="160" t="s">
        <v>244</v>
      </c>
      <c r="Y130" s="161">
        <v>5</v>
      </c>
      <c r="Z130" s="161" t="s">
        <v>1349</v>
      </c>
      <c r="AA130" s="161" t="s">
        <v>594</v>
      </c>
      <c r="AB130" s="160" t="s">
        <v>1350</v>
      </c>
      <c r="AC130" s="160" t="s">
        <v>1351</v>
      </c>
      <c r="AE130" s="63"/>
      <c r="AF130" s="63"/>
      <c r="AG130" s="63"/>
    </row>
    <row r="131" spans="1:33" x14ac:dyDescent="0.2">
      <c r="A131" s="161">
        <v>27</v>
      </c>
      <c r="B131" s="161" t="s">
        <v>2690</v>
      </c>
      <c r="C131" s="161" t="s">
        <v>574</v>
      </c>
      <c r="D131" s="160" t="s">
        <v>1898</v>
      </c>
      <c r="E131" s="160" t="s">
        <v>174</v>
      </c>
      <c r="G131" s="161">
        <v>24</v>
      </c>
      <c r="H131" s="161" t="s">
        <v>1833</v>
      </c>
      <c r="I131" s="161" t="s">
        <v>578</v>
      </c>
      <c r="J131" s="160" t="s">
        <v>1834</v>
      </c>
      <c r="K131" s="160" t="s">
        <v>1835</v>
      </c>
      <c r="M131" s="161">
        <v>20</v>
      </c>
      <c r="N131" s="161" t="s">
        <v>2781</v>
      </c>
      <c r="O131" s="161" t="s">
        <v>583</v>
      </c>
      <c r="P131" s="160" t="s">
        <v>2782</v>
      </c>
      <c r="Q131" s="160" t="s">
        <v>2783</v>
      </c>
      <c r="S131" s="161">
        <v>6</v>
      </c>
      <c r="T131" s="161" t="s">
        <v>1111</v>
      </c>
      <c r="U131" s="161" t="s">
        <v>589</v>
      </c>
      <c r="V131" s="160" t="s">
        <v>2016</v>
      </c>
      <c r="W131" s="160" t="s">
        <v>245</v>
      </c>
      <c r="Y131" s="161">
        <v>6</v>
      </c>
      <c r="Z131" s="161" t="s">
        <v>2065</v>
      </c>
      <c r="AA131" s="161" t="s">
        <v>594</v>
      </c>
      <c r="AB131" s="160" t="s">
        <v>2066</v>
      </c>
      <c r="AC131" s="160" t="s">
        <v>2067</v>
      </c>
      <c r="AE131" s="63"/>
      <c r="AF131" s="63"/>
      <c r="AG131" s="63"/>
    </row>
    <row r="132" spans="1:33" x14ac:dyDescent="0.2">
      <c r="A132" s="161">
        <v>28</v>
      </c>
      <c r="B132" s="161" t="s">
        <v>2703</v>
      </c>
      <c r="C132" s="161" t="s">
        <v>574</v>
      </c>
      <c r="D132" s="160" t="s">
        <v>2704</v>
      </c>
      <c r="E132" s="160" t="s">
        <v>2705</v>
      </c>
      <c r="G132" s="161">
        <v>25</v>
      </c>
      <c r="H132" s="161" t="s">
        <v>1839</v>
      </c>
      <c r="I132" s="161" t="s">
        <v>578</v>
      </c>
      <c r="J132" s="160" t="s">
        <v>1840</v>
      </c>
      <c r="K132" s="160" t="s">
        <v>782</v>
      </c>
      <c r="M132" s="161">
        <v>21</v>
      </c>
      <c r="N132" s="161" t="s">
        <v>2786</v>
      </c>
      <c r="O132" s="161" t="s">
        <v>583</v>
      </c>
      <c r="P132" s="160" t="s">
        <v>2787</v>
      </c>
      <c r="Q132" s="160" t="s">
        <v>2788</v>
      </c>
      <c r="S132" s="161">
        <v>7</v>
      </c>
      <c r="T132" s="161" t="s">
        <v>1124</v>
      </c>
      <c r="U132" s="161" t="s">
        <v>589</v>
      </c>
      <c r="V132" s="160" t="s">
        <v>2284</v>
      </c>
      <c r="W132" s="160" t="s">
        <v>247</v>
      </c>
      <c r="Y132" s="161">
        <v>7</v>
      </c>
      <c r="Z132" s="161" t="s">
        <v>2068</v>
      </c>
      <c r="AA132" s="161" t="s">
        <v>594</v>
      </c>
      <c r="AB132" s="160" t="s">
        <v>2069</v>
      </c>
      <c r="AC132" s="160" t="s">
        <v>2070</v>
      </c>
      <c r="AE132" s="63"/>
      <c r="AF132" s="63"/>
      <c r="AG132" s="63"/>
    </row>
    <row r="133" spans="1:33" x14ac:dyDescent="0.2">
      <c r="A133" s="161">
        <v>29</v>
      </c>
      <c r="B133" s="161" t="s">
        <v>2708</v>
      </c>
      <c r="C133" s="161" t="s">
        <v>574</v>
      </c>
      <c r="D133" s="160" t="s">
        <v>1848</v>
      </c>
      <c r="E133" s="160" t="s">
        <v>2709</v>
      </c>
      <c r="G133" s="161">
        <v>26</v>
      </c>
      <c r="H133" s="161" t="s">
        <v>1855</v>
      </c>
      <c r="I133" s="161" t="s">
        <v>578</v>
      </c>
      <c r="J133" s="160" t="s">
        <v>1856</v>
      </c>
      <c r="K133" s="160" t="s">
        <v>245</v>
      </c>
      <c r="M133" s="161">
        <v>22</v>
      </c>
      <c r="N133" s="161" t="s">
        <v>876</v>
      </c>
      <c r="O133" s="161" t="s">
        <v>583</v>
      </c>
      <c r="P133" s="160" t="s">
        <v>851</v>
      </c>
      <c r="Q133" s="160" t="s">
        <v>546</v>
      </c>
      <c r="S133" s="161">
        <v>8</v>
      </c>
      <c r="T133" s="161" t="s">
        <v>2029</v>
      </c>
      <c r="U133" s="161" t="s">
        <v>589</v>
      </c>
      <c r="V133" s="160" t="s">
        <v>2030</v>
      </c>
      <c r="W133" s="160" t="s">
        <v>2031</v>
      </c>
      <c r="Y133" s="161">
        <v>8</v>
      </c>
      <c r="Z133" s="161" t="s">
        <v>2072</v>
      </c>
      <c r="AA133" s="161" t="s">
        <v>594</v>
      </c>
      <c r="AB133" s="160" t="s">
        <v>2073</v>
      </c>
      <c r="AC133" s="160" t="s">
        <v>530</v>
      </c>
      <c r="AE133" s="63"/>
      <c r="AF133" s="63"/>
      <c r="AG133" s="63"/>
    </row>
    <row r="134" spans="1:33" x14ac:dyDescent="0.2">
      <c r="A134" s="161">
        <v>30</v>
      </c>
      <c r="B134" s="161" t="s">
        <v>2718</v>
      </c>
      <c r="C134" s="161" t="s">
        <v>574</v>
      </c>
      <c r="D134" s="160" t="s">
        <v>2719</v>
      </c>
      <c r="E134" s="160" t="s">
        <v>151</v>
      </c>
      <c r="G134" s="161">
        <v>27</v>
      </c>
      <c r="H134" s="161" t="s">
        <v>1857</v>
      </c>
      <c r="I134" s="161" t="s">
        <v>578</v>
      </c>
      <c r="J134" s="160" t="s">
        <v>1858</v>
      </c>
      <c r="K134" s="160" t="s">
        <v>185</v>
      </c>
      <c r="M134" s="161">
        <v>23</v>
      </c>
      <c r="N134" s="161" t="s">
        <v>899</v>
      </c>
      <c r="O134" s="161" t="s">
        <v>583</v>
      </c>
      <c r="P134" s="160" t="s">
        <v>900</v>
      </c>
      <c r="Q134" s="160" t="s">
        <v>352</v>
      </c>
      <c r="S134" s="161">
        <v>9</v>
      </c>
      <c r="T134" s="161" t="s">
        <v>2847</v>
      </c>
      <c r="U134" s="161" t="s">
        <v>589</v>
      </c>
      <c r="V134" s="160" t="s">
        <v>2848</v>
      </c>
      <c r="W134" s="160" t="s">
        <v>2849</v>
      </c>
      <c r="Y134" s="161">
        <v>9</v>
      </c>
      <c r="Z134" s="161" t="s">
        <v>2075</v>
      </c>
      <c r="AA134" s="161" t="s">
        <v>594</v>
      </c>
      <c r="AB134" s="160" t="s">
        <v>2076</v>
      </c>
      <c r="AC134" s="160" t="s">
        <v>2077</v>
      </c>
      <c r="AE134" s="63"/>
      <c r="AF134" s="63"/>
      <c r="AG134" s="63"/>
    </row>
    <row r="135" spans="1:33" x14ac:dyDescent="0.2">
      <c r="A135" s="161">
        <v>31</v>
      </c>
      <c r="B135" s="161" t="s">
        <v>2723</v>
      </c>
      <c r="C135" s="161" t="s">
        <v>574</v>
      </c>
      <c r="D135" s="160" t="s">
        <v>2724</v>
      </c>
      <c r="E135" s="160" t="s">
        <v>2725</v>
      </c>
      <c r="G135" s="161">
        <v>28</v>
      </c>
      <c r="H135" s="161" t="s">
        <v>1870</v>
      </c>
      <c r="I135" s="161" t="s">
        <v>578</v>
      </c>
      <c r="J135" s="160" t="s">
        <v>1871</v>
      </c>
      <c r="K135" s="160" t="s">
        <v>1872</v>
      </c>
      <c r="M135" s="161">
        <v>24</v>
      </c>
      <c r="N135" s="161" t="s">
        <v>910</v>
      </c>
      <c r="O135" s="161" t="s">
        <v>583</v>
      </c>
      <c r="P135" s="160" t="s">
        <v>911</v>
      </c>
      <c r="Q135" s="160" t="s">
        <v>912</v>
      </c>
      <c r="S135" s="161">
        <v>10</v>
      </c>
      <c r="T135" s="161" t="s">
        <v>2850</v>
      </c>
      <c r="U135" s="161" t="s">
        <v>589</v>
      </c>
      <c r="V135" s="160" t="s">
        <v>3026</v>
      </c>
      <c r="W135" s="160" t="s">
        <v>149</v>
      </c>
      <c r="Y135" s="161">
        <v>10</v>
      </c>
      <c r="Z135" s="161" t="s">
        <v>2080</v>
      </c>
      <c r="AA135" s="161" t="s">
        <v>594</v>
      </c>
      <c r="AB135" s="160" t="s">
        <v>2081</v>
      </c>
      <c r="AC135" s="160" t="s">
        <v>1625</v>
      </c>
      <c r="AE135" s="63"/>
      <c r="AF135" s="63"/>
      <c r="AG135" s="63"/>
    </row>
    <row r="136" spans="1:33" x14ac:dyDescent="0.2">
      <c r="A136" s="161">
        <v>32</v>
      </c>
      <c r="B136" s="161" t="s">
        <v>2732</v>
      </c>
      <c r="C136" s="161" t="s">
        <v>574</v>
      </c>
      <c r="D136" s="160" t="s">
        <v>1928</v>
      </c>
      <c r="E136" s="160" t="s">
        <v>379</v>
      </c>
      <c r="G136" s="161">
        <v>29</v>
      </c>
      <c r="H136" s="161" t="s">
        <v>1878</v>
      </c>
      <c r="I136" s="161" t="s">
        <v>578</v>
      </c>
      <c r="J136" s="160" t="s">
        <v>1879</v>
      </c>
      <c r="K136" s="160" t="s">
        <v>486</v>
      </c>
      <c r="M136" s="161">
        <v>25</v>
      </c>
      <c r="N136" s="161" t="s">
        <v>925</v>
      </c>
      <c r="O136" s="161" t="s">
        <v>583</v>
      </c>
      <c r="P136" s="160" t="s">
        <v>3008</v>
      </c>
      <c r="Q136" s="160" t="s">
        <v>926</v>
      </c>
      <c r="S136" s="161">
        <v>11</v>
      </c>
      <c r="T136" s="161" t="s">
        <v>2858</v>
      </c>
      <c r="U136" s="161" t="s">
        <v>589</v>
      </c>
      <c r="V136" s="160" t="s">
        <v>501</v>
      </c>
      <c r="W136" s="160" t="s">
        <v>2859</v>
      </c>
      <c r="Y136" s="161">
        <v>11</v>
      </c>
      <c r="Z136" s="161" t="s">
        <v>2082</v>
      </c>
      <c r="AA136" s="161" t="s">
        <v>594</v>
      </c>
      <c r="AB136" s="160" t="s">
        <v>2083</v>
      </c>
      <c r="AC136" s="160" t="s">
        <v>2084</v>
      </c>
      <c r="AE136" s="63"/>
      <c r="AF136" s="63"/>
      <c r="AG136" s="63"/>
    </row>
    <row r="137" spans="1:33" x14ac:dyDescent="0.2">
      <c r="A137" s="161">
        <v>1</v>
      </c>
      <c r="B137" s="161" t="s">
        <v>2339</v>
      </c>
      <c r="C137" s="161" t="s">
        <v>2340</v>
      </c>
      <c r="D137" s="160" t="s">
        <v>2341</v>
      </c>
      <c r="E137" s="160" t="s">
        <v>669</v>
      </c>
      <c r="G137" s="161">
        <v>30</v>
      </c>
      <c r="H137" s="161" t="s">
        <v>1892</v>
      </c>
      <c r="I137" s="161" t="s">
        <v>578</v>
      </c>
      <c r="J137" s="160" t="s">
        <v>1893</v>
      </c>
      <c r="K137" s="160" t="s">
        <v>138</v>
      </c>
      <c r="M137" s="161">
        <v>26</v>
      </c>
      <c r="N137" s="161" t="s">
        <v>934</v>
      </c>
      <c r="O137" s="161" t="s">
        <v>583</v>
      </c>
      <c r="P137" s="160" t="s">
        <v>935</v>
      </c>
      <c r="Q137" s="160" t="s">
        <v>181</v>
      </c>
      <c r="S137" s="161">
        <v>12</v>
      </c>
      <c r="T137" s="161" t="s">
        <v>2860</v>
      </c>
      <c r="U137" s="161" t="s">
        <v>589</v>
      </c>
      <c r="V137" s="160" t="s">
        <v>2861</v>
      </c>
      <c r="W137" s="160" t="s">
        <v>2862</v>
      </c>
      <c r="Y137" s="161">
        <v>12</v>
      </c>
      <c r="Z137" s="161" t="s">
        <v>2086</v>
      </c>
      <c r="AA137" s="161" t="s">
        <v>594</v>
      </c>
      <c r="AB137" s="160" t="s">
        <v>2087</v>
      </c>
      <c r="AC137" s="160" t="s">
        <v>2088</v>
      </c>
      <c r="AE137" s="63"/>
      <c r="AF137" s="63"/>
      <c r="AG137" s="63"/>
    </row>
    <row r="138" spans="1:33" x14ac:dyDescent="0.2">
      <c r="A138" s="161">
        <v>2</v>
      </c>
      <c r="B138" s="161" t="s">
        <v>2348</v>
      </c>
      <c r="C138" s="161" t="s">
        <v>2340</v>
      </c>
      <c r="D138" s="160" t="s">
        <v>2349</v>
      </c>
      <c r="E138" s="160" t="s">
        <v>2350</v>
      </c>
      <c r="G138" s="161">
        <v>31</v>
      </c>
      <c r="H138" s="161" t="s">
        <v>1902</v>
      </c>
      <c r="I138" s="161" t="s">
        <v>578</v>
      </c>
      <c r="J138" s="160" t="s">
        <v>1903</v>
      </c>
      <c r="K138" s="160" t="s">
        <v>1904</v>
      </c>
      <c r="M138" s="161">
        <v>27</v>
      </c>
      <c r="N138" s="161" t="s">
        <v>948</v>
      </c>
      <c r="O138" s="161" t="s">
        <v>583</v>
      </c>
      <c r="P138" s="160" t="s">
        <v>949</v>
      </c>
      <c r="Q138" s="160" t="s">
        <v>950</v>
      </c>
      <c r="S138" s="161">
        <v>13</v>
      </c>
      <c r="T138" s="161" t="s">
        <v>2873</v>
      </c>
      <c r="U138" s="161" t="s">
        <v>589</v>
      </c>
      <c r="V138" s="160" t="s">
        <v>2874</v>
      </c>
      <c r="W138" s="160" t="s">
        <v>2875</v>
      </c>
      <c r="Y138" s="161">
        <v>13</v>
      </c>
      <c r="Z138" s="161" t="s">
        <v>2089</v>
      </c>
      <c r="AA138" s="161" t="s">
        <v>594</v>
      </c>
      <c r="AB138" s="160" t="s">
        <v>2087</v>
      </c>
      <c r="AC138" s="160" t="s">
        <v>2090</v>
      </c>
      <c r="AE138" s="63"/>
      <c r="AF138" s="63"/>
      <c r="AG138" s="63"/>
    </row>
    <row r="139" spans="1:33" x14ac:dyDescent="0.2">
      <c r="A139" s="161">
        <v>3</v>
      </c>
      <c r="B139" s="161" t="s">
        <v>2375</v>
      </c>
      <c r="C139" s="161" t="s">
        <v>2340</v>
      </c>
      <c r="D139" s="160" t="s">
        <v>2358</v>
      </c>
      <c r="E139" s="160" t="s">
        <v>2376</v>
      </c>
      <c r="G139" s="161">
        <v>32</v>
      </c>
      <c r="H139" s="161" t="s">
        <v>1917</v>
      </c>
      <c r="I139" s="161" t="s">
        <v>578</v>
      </c>
      <c r="J139" s="160" t="s">
        <v>1918</v>
      </c>
      <c r="K139" s="160" t="s">
        <v>1916</v>
      </c>
      <c r="M139" s="161">
        <v>28</v>
      </c>
      <c r="N139" s="161" t="s">
        <v>960</v>
      </c>
      <c r="O139" s="161" t="s">
        <v>583</v>
      </c>
      <c r="P139" s="160" t="s">
        <v>2799</v>
      </c>
      <c r="Q139" s="160" t="s">
        <v>961</v>
      </c>
      <c r="S139" s="161">
        <v>14</v>
      </c>
      <c r="T139" s="161" t="s">
        <v>2876</v>
      </c>
      <c r="U139" s="161" t="s">
        <v>589</v>
      </c>
      <c r="V139" s="160" t="s">
        <v>1238</v>
      </c>
      <c r="W139" s="160" t="s">
        <v>2877</v>
      </c>
      <c r="Y139" s="161">
        <v>14</v>
      </c>
      <c r="Z139" s="161" t="s">
        <v>2095</v>
      </c>
      <c r="AA139" s="161" t="s">
        <v>594</v>
      </c>
      <c r="AB139" s="160" t="s">
        <v>2096</v>
      </c>
      <c r="AC139" s="160" t="s">
        <v>2097</v>
      </c>
      <c r="AE139" s="63"/>
      <c r="AF139" s="63"/>
      <c r="AG139" s="63"/>
    </row>
    <row r="140" spans="1:33" x14ac:dyDescent="0.2">
      <c r="A140" s="161">
        <v>4</v>
      </c>
      <c r="B140" s="161" t="s">
        <v>2383</v>
      </c>
      <c r="C140" s="161" t="s">
        <v>2340</v>
      </c>
      <c r="D140" s="160" t="s">
        <v>2384</v>
      </c>
      <c r="E140" s="160" t="s">
        <v>2385</v>
      </c>
      <c r="G140" s="161">
        <v>33</v>
      </c>
      <c r="H140" s="161" t="s">
        <v>1927</v>
      </c>
      <c r="I140" s="161" t="s">
        <v>578</v>
      </c>
      <c r="J140" s="160" t="s">
        <v>1928</v>
      </c>
      <c r="K140" s="160" t="s">
        <v>1929</v>
      </c>
      <c r="M140" s="161">
        <v>29</v>
      </c>
      <c r="N140" s="161" t="s">
        <v>976</v>
      </c>
      <c r="O140" s="161" t="s">
        <v>583</v>
      </c>
      <c r="P140" s="160" t="s">
        <v>3009</v>
      </c>
      <c r="Q140" s="160" t="s">
        <v>137</v>
      </c>
      <c r="S140" s="161">
        <v>15</v>
      </c>
      <c r="T140" s="161" t="s">
        <v>2883</v>
      </c>
      <c r="U140" s="161" t="s">
        <v>589</v>
      </c>
      <c r="V140" s="160" t="s">
        <v>2884</v>
      </c>
      <c r="W140" s="160" t="s">
        <v>2885</v>
      </c>
      <c r="Y140" s="161">
        <v>15</v>
      </c>
      <c r="Z140" s="161" t="s">
        <v>2099</v>
      </c>
      <c r="AA140" s="161" t="s">
        <v>594</v>
      </c>
      <c r="AB140" s="160" t="s">
        <v>1380</v>
      </c>
      <c r="AC140" s="160" t="s">
        <v>2100</v>
      </c>
      <c r="AE140" s="63"/>
      <c r="AF140" s="63"/>
      <c r="AG140" s="63"/>
    </row>
    <row r="141" spans="1:33" x14ac:dyDescent="0.2">
      <c r="A141" s="161">
        <v>5</v>
      </c>
      <c r="B141" s="161" t="s">
        <v>2407</v>
      </c>
      <c r="C141" s="161" t="s">
        <v>2340</v>
      </c>
      <c r="D141" s="160" t="s">
        <v>2408</v>
      </c>
      <c r="E141" s="160" t="s">
        <v>337</v>
      </c>
      <c r="G141" s="161">
        <v>34</v>
      </c>
      <c r="H141" s="161" t="s">
        <v>1939</v>
      </c>
      <c r="I141" s="161" t="s">
        <v>578</v>
      </c>
      <c r="J141" s="160" t="s">
        <v>1940</v>
      </c>
      <c r="K141" s="160" t="s">
        <v>1941</v>
      </c>
      <c r="M141" s="161">
        <v>30</v>
      </c>
      <c r="N141" s="161" t="s">
        <v>995</v>
      </c>
      <c r="O141" s="161" t="s">
        <v>583</v>
      </c>
      <c r="P141" s="160" t="s">
        <v>996</v>
      </c>
      <c r="Q141" s="160" t="s">
        <v>424</v>
      </c>
      <c r="S141" s="161">
        <v>16</v>
      </c>
      <c r="T141" s="161" t="s">
        <v>2886</v>
      </c>
      <c r="U141" s="161" t="s">
        <v>589</v>
      </c>
      <c r="V141" s="160" t="s">
        <v>476</v>
      </c>
      <c r="W141" s="160" t="s">
        <v>1585</v>
      </c>
      <c r="Y141" s="161">
        <v>16</v>
      </c>
      <c r="Z141" s="161" t="s">
        <v>1280</v>
      </c>
      <c r="AA141" s="161" t="s">
        <v>594</v>
      </c>
      <c r="AB141" s="160" t="s">
        <v>1502</v>
      </c>
      <c r="AC141" s="160" t="s">
        <v>312</v>
      </c>
      <c r="AE141" s="63"/>
      <c r="AF141" s="63"/>
      <c r="AG141" s="63"/>
    </row>
    <row r="142" spans="1:33" x14ac:dyDescent="0.2">
      <c r="A142" s="161">
        <v>6</v>
      </c>
      <c r="B142" s="161" t="s">
        <v>2415</v>
      </c>
      <c r="C142" s="161" t="s">
        <v>2340</v>
      </c>
      <c r="D142" s="160" t="s">
        <v>2416</v>
      </c>
      <c r="E142" s="160" t="s">
        <v>2417</v>
      </c>
      <c r="G142" s="161">
        <v>35</v>
      </c>
      <c r="H142" s="161" t="s">
        <v>1949</v>
      </c>
      <c r="I142" s="161" t="s">
        <v>578</v>
      </c>
      <c r="J142" s="160" t="s">
        <v>1950</v>
      </c>
      <c r="K142" s="160" t="s">
        <v>1951</v>
      </c>
      <c r="M142" s="161">
        <v>31</v>
      </c>
      <c r="N142" s="161" t="s">
        <v>1005</v>
      </c>
      <c r="O142" s="161" t="s">
        <v>583</v>
      </c>
      <c r="P142" s="160" t="s">
        <v>1006</v>
      </c>
      <c r="Q142" s="160" t="s">
        <v>1007</v>
      </c>
      <c r="S142" s="161">
        <v>17</v>
      </c>
      <c r="T142" s="161" t="s">
        <v>1172</v>
      </c>
      <c r="U142" s="161" t="s">
        <v>589</v>
      </c>
      <c r="V142" s="160" t="s">
        <v>2042</v>
      </c>
      <c r="W142" s="160" t="s">
        <v>213</v>
      </c>
      <c r="Y142" s="161">
        <v>17</v>
      </c>
      <c r="Z142" s="161" t="s">
        <v>1290</v>
      </c>
      <c r="AA142" s="161" t="s">
        <v>594</v>
      </c>
      <c r="AB142" s="160" t="s">
        <v>2124</v>
      </c>
      <c r="AC142" s="160" t="s">
        <v>313</v>
      </c>
      <c r="AE142" s="63"/>
      <c r="AF142" s="63"/>
      <c r="AG142" s="63"/>
    </row>
    <row r="143" spans="1:33" x14ac:dyDescent="0.2">
      <c r="A143" s="161">
        <v>7</v>
      </c>
      <c r="B143" s="161" t="s">
        <v>2433</v>
      </c>
      <c r="C143" s="161" t="s">
        <v>2340</v>
      </c>
      <c r="D143" s="160" t="s">
        <v>2434</v>
      </c>
      <c r="E143" s="160" t="s">
        <v>716</v>
      </c>
      <c r="G143" s="161">
        <v>36</v>
      </c>
      <c r="H143" s="161" t="s">
        <v>2248</v>
      </c>
      <c r="I143" s="161" t="s">
        <v>578</v>
      </c>
      <c r="J143" s="160" t="s">
        <v>2249</v>
      </c>
      <c r="K143" s="160" t="s">
        <v>519</v>
      </c>
      <c r="M143" s="161">
        <v>32</v>
      </c>
      <c r="N143" s="161" t="s">
        <v>1022</v>
      </c>
      <c r="O143" s="161" t="s">
        <v>583</v>
      </c>
      <c r="P143" s="160" t="s">
        <v>238</v>
      </c>
      <c r="Q143" s="160" t="s">
        <v>1023</v>
      </c>
      <c r="S143" s="161">
        <v>18</v>
      </c>
      <c r="T143" s="161" t="s">
        <v>1185</v>
      </c>
      <c r="U143" s="161" t="s">
        <v>589</v>
      </c>
      <c r="V143" s="160" t="s">
        <v>2898</v>
      </c>
      <c r="W143" s="160" t="s">
        <v>275</v>
      </c>
      <c r="Y143" s="161">
        <v>18</v>
      </c>
      <c r="Z143" s="161" t="s">
        <v>2138</v>
      </c>
      <c r="AA143" s="161" t="s">
        <v>594</v>
      </c>
      <c r="AB143" s="160" t="s">
        <v>2139</v>
      </c>
      <c r="AC143" s="160" t="s">
        <v>2140</v>
      </c>
      <c r="AE143" s="63"/>
      <c r="AF143" s="63"/>
      <c r="AG143" s="63"/>
    </row>
    <row r="144" spans="1:33" x14ac:dyDescent="0.2">
      <c r="A144" s="161">
        <v>8</v>
      </c>
      <c r="B144" s="161" t="s">
        <v>2441</v>
      </c>
      <c r="C144" s="161" t="s">
        <v>2340</v>
      </c>
      <c r="D144" s="160" t="s">
        <v>2442</v>
      </c>
      <c r="E144" s="160" t="s">
        <v>2443</v>
      </c>
      <c r="G144" s="161">
        <v>1</v>
      </c>
      <c r="H144" s="161" t="s">
        <v>1558</v>
      </c>
      <c r="I144" s="161" t="s">
        <v>579</v>
      </c>
      <c r="J144" s="160" t="s">
        <v>1559</v>
      </c>
      <c r="K144" s="160" t="s">
        <v>550</v>
      </c>
      <c r="M144" s="161">
        <v>33</v>
      </c>
      <c r="N144" s="161" t="s">
        <v>1030</v>
      </c>
      <c r="O144" s="161" t="s">
        <v>583</v>
      </c>
      <c r="P144" s="160" t="s">
        <v>1980</v>
      </c>
      <c r="Q144" s="160" t="s">
        <v>551</v>
      </c>
      <c r="S144" s="161">
        <v>19</v>
      </c>
      <c r="T144" s="161" t="s">
        <v>1200</v>
      </c>
      <c r="U144" s="161" t="s">
        <v>589</v>
      </c>
      <c r="V144" s="160" t="s">
        <v>2215</v>
      </c>
      <c r="W144" s="160" t="s">
        <v>192</v>
      </c>
      <c r="Y144" s="161">
        <v>19</v>
      </c>
      <c r="Z144" s="161" t="s">
        <v>2146</v>
      </c>
      <c r="AA144" s="161" t="s">
        <v>594</v>
      </c>
      <c r="AB144" s="160" t="s">
        <v>2147</v>
      </c>
      <c r="AC144" s="160" t="s">
        <v>2148</v>
      </c>
      <c r="AE144" s="63"/>
      <c r="AF144" s="63"/>
      <c r="AG144" s="63"/>
    </row>
    <row r="145" spans="1:33" x14ac:dyDescent="0.2">
      <c r="A145" s="161">
        <v>9</v>
      </c>
      <c r="B145" s="161" t="s">
        <v>2458</v>
      </c>
      <c r="C145" s="161" t="s">
        <v>2340</v>
      </c>
      <c r="D145" s="160" t="s">
        <v>2459</v>
      </c>
      <c r="E145" s="160" t="s">
        <v>2460</v>
      </c>
      <c r="G145" s="161">
        <v>2</v>
      </c>
      <c r="H145" s="161" t="s">
        <v>1579</v>
      </c>
      <c r="I145" s="161" t="s">
        <v>579</v>
      </c>
      <c r="J145" s="160" t="s">
        <v>1580</v>
      </c>
      <c r="K145" s="160" t="s">
        <v>555</v>
      </c>
      <c r="M145" s="161">
        <v>34</v>
      </c>
      <c r="N145" s="161" t="s">
        <v>1046</v>
      </c>
      <c r="O145" s="161" t="s">
        <v>583</v>
      </c>
      <c r="P145" s="160" t="s">
        <v>2808</v>
      </c>
      <c r="Q145" s="160" t="s">
        <v>1047</v>
      </c>
      <c r="S145" s="161">
        <v>20</v>
      </c>
      <c r="T145" s="161" t="s">
        <v>1192</v>
      </c>
      <c r="U145" s="161" t="s">
        <v>589</v>
      </c>
      <c r="V145" s="160" t="s">
        <v>2908</v>
      </c>
      <c r="W145" s="160" t="s">
        <v>216</v>
      </c>
      <c r="Y145" s="161">
        <v>20</v>
      </c>
      <c r="Z145" s="161" t="s">
        <v>2155</v>
      </c>
      <c r="AA145" s="161" t="s">
        <v>594</v>
      </c>
      <c r="AB145" s="160" t="s">
        <v>2156</v>
      </c>
      <c r="AC145" s="160" t="s">
        <v>2157</v>
      </c>
      <c r="AE145" s="63"/>
      <c r="AF145" s="63"/>
      <c r="AG145" s="63"/>
    </row>
    <row r="146" spans="1:33" x14ac:dyDescent="0.2">
      <c r="A146" s="161">
        <v>10</v>
      </c>
      <c r="B146" s="161" t="s">
        <v>2472</v>
      </c>
      <c r="C146" s="161" t="s">
        <v>2340</v>
      </c>
      <c r="D146" s="160" t="s">
        <v>2473</v>
      </c>
      <c r="E146" s="160" t="s">
        <v>524</v>
      </c>
      <c r="G146" s="161">
        <v>3</v>
      </c>
      <c r="H146" s="161" t="s">
        <v>1586</v>
      </c>
      <c r="I146" s="161" t="s">
        <v>579</v>
      </c>
      <c r="J146" s="160" t="s">
        <v>1587</v>
      </c>
      <c r="K146" s="160" t="s">
        <v>1588</v>
      </c>
      <c r="M146" s="161">
        <v>35</v>
      </c>
      <c r="N146" s="161" t="s">
        <v>1057</v>
      </c>
      <c r="O146" s="161" t="s">
        <v>583</v>
      </c>
      <c r="P146" s="160" t="s">
        <v>1058</v>
      </c>
      <c r="Q146" s="160" t="s">
        <v>1059</v>
      </c>
      <c r="S146" s="161">
        <v>21</v>
      </c>
      <c r="T146" s="161" t="s">
        <v>2913</v>
      </c>
      <c r="U146" s="161" t="s">
        <v>589</v>
      </c>
      <c r="V146" s="160" t="s">
        <v>2914</v>
      </c>
      <c r="W146" s="160" t="s">
        <v>1627</v>
      </c>
      <c r="Y146" s="161">
        <v>21</v>
      </c>
      <c r="Z146" s="161" t="s">
        <v>2164</v>
      </c>
      <c r="AA146" s="161" t="s">
        <v>594</v>
      </c>
      <c r="AB146" s="160" t="s">
        <v>2165</v>
      </c>
      <c r="AC146" s="160" t="s">
        <v>2166</v>
      </c>
      <c r="AE146" s="63"/>
      <c r="AF146" s="63"/>
      <c r="AG146" s="63"/>
    </row>
    <row r="147" spans="1:33" x14ac:dyDescent="0.2">
      <c r="A147" s="161">
        <v>11</v>
      </c>
      <c r="B147" s="161" t="s">
        <v>2488</v>
      </c>
      <c r="C147" s="161" t="s">
        <v>2340</v>
      </c>
      <c r="D147" s="160" t="s">
        <v>2489</v>
      </c>
      <c r="E147" s="160" t="s">
        <v>2490</v>
      </c>
      <c r="G147" s="161">
        <v>4</v>
      </c>
      <c r="H147" s="161" t="s">
        <v>1600</v>
      </c>
      <c r="I147" s="161" t="s">
        <v>579</v>
      </c>
      <c r="J147" s="160" t="s">
        <v>194</v>
      </c>
      <c r="K147" s="160" t="s">
        <v>1601</v>
      </c>
      <c r="M147" s="161">
        <v>36</v>
      </c>
      <c r="N147" s="161" t="s">
        <v>1060</v>
      </c>
      <c r="O147" s="161" t="s">
        <v>583</v>
      </c>
      <c r="P147" s="160" t="s">
        <v>1061</v>
      </c>
      <c r="Q147" s="160" t="s">
        <v>805</v>
      </c>
      <c r="S147" s="161">
        <v>22</v>
      </c>
      <c r="T147" s="161" t="s">
        <v>2919</v>
      </c>
      <c r="U147" s="161" t="s">
        <v>589</v>
      </c>
      <c r="V147" s="160" t="s">
        <v>3027</v>
      </c>
      <c r="W147" s="160" t="s">
        <v>1296</v>
      </c>
      <c r="Y147" s="161">
        <v>22</v>
      </c>
      <c r="Z147" s="161" t="s">
        <v>2170</v>
      </c>
      <c r="AA147" s="161" t="s">
        <v>594</v>
      </c>
      <c r="AB147" s="160" t="s">
        <v>2171</v>
      </c>
      <c r="AC147" s="160" t="s">
        <v>2172</v>
      </c>
      <c r="AE147" s="63"/>
      <c r="AF147" s="63"/>
      <c r="AG147" s="63"/>
    </row>
    <row r="148" spans="1:33" x14ac:dyDescent="0.2">
      <c r="A148" s="161">
        <v>12</v>
      </c>
      <c r="B148" s="161" t="s">
        <v>2500</v>
      </c>
      <c r="C148" s="161" t="s">
        <v>2340</v>
      </c>
      <c r="D148" s="160" t="s">
        <v>2501</v>
      </c>
      <c r="E148" s="160" t="s">
        <v>198</v>
      </c>
      <c r="G148" s="161">
        <v>5</v>
      </c>
      <c r="H148" s="161" t="s">
        <v>1614</v>
      </c>
      <c r="I148" s="161" t="s">
        <v>579</v>
      </c>
      <c r="J148" s="160" t="s">
        <v>1615</v>
      </c>
      <c r="K148" s="160" t="s">
        <v>1616</v>
      </c>
      <c r="M148" s="161">
        <v>37</v>
      </c>
      <c r="N148" s="161" t="s">
        <v>1981</v>
      </c>
      <c r="O148" s="161" t="s">
        <v>583</v>
      </c>
      <c r="P148" s="160" t="s">
        <v>3010</v>
      </c>
      <c r="Q148" s="160" t="s">
        <v>1982</v>
      </c>
      <c r="S148" s="161">
        <v>23</v>
      </c>
      <c r="T148" s="161" t="s">
        <v>2922</v>
      </c>
      <c r="U148" s="161" t="s">
        <v>589</v>
      </c>
      <c r="V148" s="160" t="s">
        <v>2923</v>
      </c>
      <c r="W148" s="160" t="s">
        <v>2924</v>
      </c>
      <c r="Y148" s="161">
        <v>23</v>
      </c>
      <c r="Z148" s="161" t="s">
        <v>2176</v>
      </c>
      <c r="AA148" s="161" t="s">
        <v>594</v>
      </c>
      <c r="AB148" s="160" t="s">
        <v>2177</v>
      </c>
      <c r="AC148" s="160" t="s">
        <v>2178</v>
      </c>
      <c r="AE148" s="63"/>
      <c r="AF148" s="63"/>
      <c r="AG148" s="63"/>
    </row>
    <row r="149" spans="1:33" x14ac:dyDescent="0.2">
      <c r="A149" s="161">
        <v>13</v>
      </c>
      <c r="B149" s="161" t="s">
        <v>2515</v>
      </c>
      <c r="C149" s="161" t="s">
        <v>2340</v>
      </c>
      <c r="D149" s="160" t="s">
        <v>2516</v>
      </c>
      <c r="E149" s="160" t="s">
        <v>2517</v>
      </c>
      <c r="G149" s="161">
        <v>6</v>
      </c>
      <c r="H149" s="161" t="s">
        <v>1623</v>
      </c>
      <c r="I149" s="161" t="s">
        <v>579</v>
      </c>
      <c r="J149" s="160" t="s">
        <v>1624</v>
      </c>
      <c r="K149" s="160" t="s">
        <v>1625</v>
      </c>
      <c r="M149" s="161">
        <v>38</v>
      </c>
      <c r="N149" s="161" t="s">
        <v>1983</v>
      </c>
      <c r="O149" s="161" t="s">
        <v>583</v>
      </c>
      <c r="P149" s="160" t="s">
        <v>3011</v>
      </c>
      <c r="Q149" s="160" t="s">
        <v>1984</v>
      </c>
      <c r="S149" s="161">
        <v>24</v>
      </c>
      <c r="T149" s="161" t="s">
        <v>2927</v>
      </c>
      <c r="U149" s="161" t="s">
        <v>589</v>
      </c>
      <c r="V149" s="160" t="s">
        <v>2928</v>
      </c>
      <c r="W149" s="160" t="s">
        <v>2929</v>
      </c>
      <c r="Y149" s="161">
        <v>24</v>
      </c>
      <c r="Z149" s="161" t="s">
        <v>2179</v>
      </c>
      <c r="AA149" s="161" t="s">
        <v>594</v>
      </c>
      <c r="AB149" s="160" t="s">
        <v>1531</v>
      </c>
      <c r="AC149" s="160" t="s">
        <v>356</v>
      </c>
      <c r="AE149" s="63"/>
      <c r="AF149" s="63"/>
      <c r="AG149" s="63"/>
    </row>
    <row r="150" spans="1:33" x14ac:dyDescent="0.2">
      <c r="A150" s="161">
        <v>14</v>
      </c>
      <c r="B150" s="161" t="s">
        <v>2528</v>
      </c>
      <c r="C150" s="161" t="s">
        <v>2340</v>
      </c>
      <c r="D150" s="160" t="s">
        <v>2529</v>
      </c>
      <c r="E150" s="160" t="s">
        <v>257</v>
      </c>
      <c r="G150" s="161">
        <v>7</v>
      </c>
      <c r="H150" s="161" t="s">
        <v>1648</v>
      </c>
      <c r="I150" s="161" t="s">
        <v>579</v>
      </c>
      <c r="J150" s="160" t="s">
        <v>172</v>
      </c>
      <c r="K150" s="160" t="s">
        <v>1649</v>
      </c>
      <c r="M150" s="161">
        <v>39</v>
      </c>
      <c r="N150" s="161" t="s">
        <v>1990</v>
      </c>
      <c r="O150" s="161" t="s">
        <v>583</v>
      </c>
      <c r="P150" s="160" t="s">
        <v>449</v>
      </c>
      <c r="Q150" s="160" t="s">
        <v>1991</v>
      </c>
      <c r="S150" s="161">
        <v>25</v>
      </c>
      <c r="T150" s="161" t="s">
        <v>2936</v>
      </c>
      <c r="U150" s="161" t="s">
        <v>589</v>
      </c>
      <c r="V150" s="160" t="s">
        <v>2937</v>
      </c>
      <c r="W150" s="160" t="s">
        <v>326</v>
      </c>
      <c r="Y150" s="161">
        <v>25</v>
      </c>
      <c r="Z150" s="161" t="s">
        <v>2185</v>
      </c>
      <c r="AA150" s="161" t="s">
        <v>594</v>
      </c>
      <c r="AB150" s="160" t="s">
        <v>2186</v>
      </c>
      <c r="AC150" s="160" t="s">
        <v>2187</v>
      </c>
      <c r="AE150" s="63"/>
      <c r="AF150" s="63"/>
      <c r="AG150" s="63"/>
    </row>
    <row r="151" spans="1:33" x14ac:dyDescent="0.2">
      <c r="A151" s="161">
        <v>15</v>
      </c>
      <c r="B151" s="161" t="s">
        <v>2543</v>
      </c>
      <c r="C151" s="161" t="s">
        <v>2340</v>
      </c>
      <c r="D151" s="160" t="s">
        <v>2544</v>
      </c>
      <c r="E151" s="160" t="s">
        <v>511</v>
      </c>
      <c r="G151" s="161">
        <v>8</v>
      </c>
      <c r="H151" s="161" t="s">
        <v>1656</v>
      </c>
      <c r="I151" s="161" t="s">
        <v>579</v>
      </c>
      <c r="J151" s="160" t="s">
        <v>1657</v>
      </c>
      <c r="K151" s="160" t="s">
        <v>1658</v>
      </c>
      <c r="M151" s="161">
        <v>1</v>
      </c>
      <c r="N151" s="161" t="s">
        <v>661</v>
      </c>
      <c r="O151" s="161" t="s">
        <v>584</v>
      </c>
      <c r="P151" s="160" t="s">
        <v>662</v>
      </c>
      <c r="Q151" s="160" t="s">
        <v>663</v>
      </c>
      <c r="S151" s="161">
        <v>26</v>
      </c>
      <c r="T151" s="161" t="s">
        <v>2947</v>
      </c>
      <c r="U151" s="161" t="s">
        <v>589</v>
      </c>
      <c r="V151" s="160" t="s">
        <v>2224</v>
      </c>
      <c r="W151" s="160" t="s">
        <v>2948</v>
      </c>
      <c r="Y151" s="161">
        <v>26</v>
      </c>
      <c r="Z151" s="161" t="s">
        <v>2194</v>
      </c>
      <c r="AA151" s="161" t="s">
        <v>594</v>
      </c>
      <c r="AB151" s="160" t="s">
        <v>2195</v>
      </c>
      <c r="AC151" s="160" t="s">
        <v>2196</v>
      </c>
      <c r="AE151" s="63"/>
      <c r="AF151" s="63"/>
      <c r="AG151" s="63"/>
    </row>
    <row r="152" spans="1:33" x14ac:dyDescent="0.2">
      <c r="A152" s="161">
        <v>16</v>
      </c>
      <c r="B152" s="161" t="s">
        <v>2559</v>
      </c>
      <c r="C152" s="161" t="s">
        <v>2340</v>
      </c>
      <c r="D152" s="160" t="s">
        <v>1705</v>
      </c>
      <c r="E152" s="160" t="s">
        <v>2560</v>
      </c>
      <c r="G152" s="161">
        <v>9</v>
      </c>
      <c r="H152" s="161" t="s">
        <v>1667</v>
      </c>
      <c r="I152" s="161" t="s">
        <v>579</v>
      </c>
      <c r="J152" s="160" t="s">
        <v>222</v>
      </c>
      <c r="K152" s="160" t="s">
        <v>1668</v>
      </c>
      <c r="M152" s="161">
        <v>2</v>
      </c>
      <c r="N152" s="161" t="s">
        <v>667</v>
      </c>
      <c r="O152" s="161" t="s">
        <v>584</v>
      </c>
      <c r="P152" s="160" t="s">
        <v>668</v>
      </c>
      <c r="Q152" s="160" t="s">
        <v>669</v>
      </c>
      <c r="S152" s="161">
        <v>1</v>
      </c>
      <c r="T152" s="161" t="s">
        <v>2820</v>
      </c>
      <c r="U152" s="161" t="s">
        <v>2821</v>
      </c>
      <c r="V152" s="160" t="s">
        <v>2822</v>
      </c>
      <c r="W152" s="160" t="s">
        <v>2823</v>
      </c>
      <c r="Y152" s="161">
        <v>27</v>
      </c>
      <c r="Z152" s="161" t="s">
        <v>2197</v>
      </c>
      <c r="AA152" s="161" t="s">
        <v>594</v>
      </c>
      <c r="AB152" s="160" t="s">
        <v>2198</v>
      </c>
      <c r="AC152" s="160" t="s">
        <v>2199</v>
      </c>
      <c r="AE152" s="63"/>
      <c r="AF152" s="63"/>
      <c r="AG152" s="63"/>
    </row>
    <row r="153" spans="1:33" x14ac:dyDescent="0.2">
      <c r="A153" s="161">
        <v>17</v>
      </c>
      <c r="B153" s="161" t="s">
        <v>2575</v>
      </c>
      <c r="C153" s="161" t="s">
        <v>2340</v>
      </c>
      <c r="D153" s="160" t="s">
        <v>2576</v>
      </c>
      <c r="E153" s="160" t="s">
        <v>2577</v>
      </c>
      <c r="G153" s="161">
        <v>10</v>
      </c>
      <c r="H153" s="161" t="s">
        <v>1681</v>
      </c>
      <c r="I153" s="161" t="s">
        <v>579</v>
      </c>
      <c r="J153" s="160" t="s">
        <v>1682</v>
      </c>
      <c r="K153" s="160" t="s">
        <v>509</v>
      </c>
      <c r="M153" s="161">
        <v>3</v>
      </c>
      <c r="N153" s="161" t="s">
        <v>692</v>
      </c>
      <c r="O153" s="161" t="s">
        <v>584</v>
      </c>
      <c r="P153" s="160" t="s">
        <v>693</v>
      </c>
      <c r="Q153" s="160" t="s">
        <v>138</v>
      </c>
      <c r="S153" s="161">
        <v>2</v>
      </c>
      <c r="T153" s="161" t="s">
        <v>2827</v>
      </c>
      <c r="U153" s="161" t="s">
        <v>2821</v>
      </c>
      <c r="V153" s="160" t="s">
        <v>2828</v>
      </c>
      <c r="W153" s="160" t="s">
        <v>2829</v>
      </c>
      <c r="Y153" s="161"/>
      <c r="Z153" s="161"/>
      <c r="AA153" s="161"/>
      <c r="AB153" s="160"/>
      <c r="AC153" s="160"/>
      <c r="AE153" s="63"/>
      <c r="AF153" s="63"/>
      <c r="AG153" s="63"/>
    </row>
    <row r="154" spans="1:33" x14ac:dyDescent="0.2">
      <c r="A154" s="161">
        <v>18</v>
      </c>
      <c r="B154" s="161" t="s">
        <v>2585</v>
      </c>
      <c r="C154" s="161" t="s">
        <v>2340</v>
      </c>
      <c r="D154" s="160" t="s">
        <v>2586</v>
      </c>
      <c r="E154" s="160" t="s">
        <v>2587</v>
      </c>
      <c r="G154" s="161">
        <v>11</v>
      </c>
      <c r="H154" s="161" t="s">
        <v>1688</v>
      </c>
      <c r="I154" s="161" t="s">
        <v>579</v>
      </c>
      <c r="J154" s="160" t="s">
        <v>1689</v>
      </c>
      <c r="K154" s="160" t="s">
        <v>206</v>
      </c>
      <c r="M154" s="161">
        <v>4</v>
      </c>
      <c r="N154" s="161" t="s">
        <v>696</v>
      </c>
      <c r="O154" s="161" t="s">
        <v>584</v>
      </c>
      <c r="P154" s="160" t="s">
        <v>3012</v>
      </c>
      <c r="Q154" s="160" t="s">
        <v>697</v>
      </c>
      <c r="S154" s="161">
        <v>3</v>
      </c>
      <c r="T154" s="161" t="s">
        <v>1088</v>
      </c>
      <c r="U154" s="161" t="s">
        <v>2821</v>
      </c>
      <c r="V154" s="160" t="s">
        <v>2277</v>
      </c>
      <c r="W154" s="160" t="s">
        <v>171</v>
      </c>
      <c r="Y154" s="161"/>
      <c r="Z154" s="161"/>
      <c r="AA154" s="161"/>
      <c r="AB154" s="160"/>
      <c r="AC154" s="160"/>
      <c r="AE154" s="63"/>
      <c r="AF154" s="63"/>
      <c r="AG154" s="63"/>
    </row>
    <row r="155" spans="1:33" x14ac:dyDescent="0.2">
      <c r="A155" s="161">
        <v>19</v>
      </c>
      <c r="B155" s="161" t="s">
        <v>2606</v>
      </c>
      <c r="C155" s="161" t="s">
        <v>2340</v>
      </c>
      <c r="D155" s="160" t="s">
        <v>204</v>
      </c>
      <c r="E155" s="160" t="s">
        <v>2607</v>
      </c>
      <c r="G155" s="161">
        <v>12</v>
      </c>
      <c r="H155" s="161" t="s">
        <v>1707</v>
      </c>
      <c r="I155" s="161" t="s">
        <v>579</v>
      </c>
      <c r="J155" s="160" t="s">
        <v>1708</v>
      </c>
      <c r="K155" s="160" t="s">
        <v>1709</v>
      </c>
      <c r="M155" s="161">
        <v>5</v>
      </c>
      <c r="N155" s="161" t="s">
        <v>715</v>
      </c>
      <c r="O155" s="161" t="s">
        <v>584</v>
      </c>
      <c r="P155" s="160" t="s">
        <v>3013</v>
      </c>
      <c r="Q155" s="160" t="s">
        <v>716</v>
      </c>
      <c r="S155" s="161">
        <v>4</v>
      </c>
      <c r="T155" s="161" t="s">
        <v>1106</v>
      </c>
      <c r="U155" s="161" t="s">
        <v>2821</v>
      </c>
      <c r="V155" s="160" t="s">
        <v>2282</v>
      </c>
      <c r="W155" s="160" t="s">
        <v>201</v>
      </c>
      <c r="Y155" s="161"/>
      <c r="Z155" s="161"/>
      <c r="AA155" s="161"/>
      <c r="AB155" s="160"/>
      <c r="AC155" s="160"/>
      <c r="AE155" s="63"/>
      <c r="AF155" s="63"/>
      <c r="AG155" s="63"/>
    </row>
    <row r="156" spans="1:33" x14ac:dyDescent="0.2">
      <c r="A156" s="161">
        <v>20</v>
      </c>
      <c r="B156" s="161" t="s">
        <v>2608</v>
      </c>
      <c r="C156" s="161" t="s">
        <v>2340</v>
      </c>
      <c r="D156" s="160" t="s">
        <v>2609</v>
      </c>
      <c r="E156" s="160" t="s">
        <v>241</v>
      </c>
      <c r="G156" s="161">
        <v>13</v>
      </c>
      <c r="H156" s="161" t="s">
        <v>1715</v>
      </c>
      <c r="I156" s="161" t="s">
        <v>579</v>
      </c>
      <c r="J156" s="160" t="s">
        <v>1716</v>
      </c>
      <c r="K156" s="160" t="s">
        <v>1717</v>
      </c>
      <c r="M156" s="161">
        <v>6</v>
      </c>
      <c r="N156" s="161" t="s">
        <v>721</v>
      </c>
      <c r="O156" s="161" t="s">
        <v>584</v>
      </c>
      <c r="P156" s="160" t="s">
        <v>3014</v>
      </c>
      <c r="Q156" s="160" t="s">
        <v>716</v>
      </c>
      <c r="S156" s="161">
        <v>5</v>
      </c>
      <c r="T156" s="161" t="s">
        <v>1085</v>
      </c>
      <c r="U156" s="161" t="s">
        <v>2821</v>
      </c>
      <c r="V156" s="160" t="s">
        <v>2274</v>
      </c>
      <c r="W156" s="160" t="s">
        <v>218</v>
      </c>
      <c r="Y156" s="161"/>
      <c r="Z156" s="161"/>
      <c r="AA156" s="161"/>
      <c r="AB156" s="160"/>
      <c r="AC156" s="160"/>
    </row>
    <row r="157" spans="1:33" x14ac:dyDescent="0.2">
      <c r="A157" s="161">
        <v>21</v>
      </c>
      <c r="B157" s="161" t="s">
        <v>2629</v>
      </c>
      <c r="C157" s="161" t="s">
        <v>2340</v>
      </c>
      <c r="D157" s="160" t="s">
        <v>230</v>
      </c>
      <c r="E157" s="160" t="s">
        <v>2630</v>
      </c>
      <c r="G157" s="161">
        <v>14</v>
      </c>
      <c r="H157" s="161" t="s">
        <v>1727</v>
      </c>
      <c r="I157" s="161" t="s">
        <v>579</v>
      </c>
      <c r="J157" s="160" t="s">
        <v>1728</v>
      </c>
      <c r="K157" s="160" t="s">
        <v>1729</v>
      </c>
      <c r="M157" s="161">
        <v>7</v>
      </c>
      <c r="N157" s="161" t="s">
        <v>736</v>
      </c>
      <c r="O157" s="161" t="s">
        <v>584</v>
      </c>
      <c r="P157" s="160" t="s">
        <v>737</v>
      </c>
      <c r="Q157" s="160" t="s">
        <v>185</v>
      </c>
      <c r="S157" s="161">
        <v>6</v>
      </c>
      <c r="T157" s="161" t="s">
        <v>1078</v>
      </c>
      <c r="U157" s="161" t="s">
        <v>2821</v>
      </c>
      <c r="V157" s="160" t="s">
        <v>2837</v>
      </c>
      <c r="W157" s="160" t="s">
        <v>242</v>
      </c>
    </row>
    <row r="158" spans="1:33" x14ac:dyDescent="0.2">
      <c r="A158" s="161">
        <v>22</v>
      </c>
      <c r="B158" s="161" t="s">
        <v>2635</v>
      </c>
      <c r="C158" s="161" t="s">
        <v>2340</v>
      </c>
      <c r="D158" s="160" t="s">
        <v>2636</v>
      </c>
      <c r="E158" s="160" t="s">
        <v>286</v>
      </c>
      <c r="G158" s="161">
        <v>15</v>
      </c>
      <c r="H158" s="161" t="s">
        <v>1737</v>
      </c>
      <c r="I158" s="161" t="s">
        <v>579</v>
      </c>
      <c r="J158" s="160" t="s">
        <v>1738</v>
      </c>
      <c r="K158" s="160" t="s">
        <v>1739</v>
      </c>
      <c r="M158" s="161">
        <v>8</v>
      </c>
      <c r="N158" s="161" t="s">
        <v>762</v>
      </c>
      <c r="O158" s="161" t="s">
        <v>584</v>
      </c>
      <c r="P158" s="160" t="s">
        <v>763</v>
      </c>
      <c r="Q158" s="160" t="s">
        <v>764</v>
      </c>
      <c r="S158" s="161">
        <v>7</v>
      </c>
      <c r="T158" s="161" t="s">
        <v>1091</v>
      </c>
      <c r="U158" s="161" t="s">
        <v>2821</v>
      </c>
      <c r="V158" s="160" t="s">
        <v>2005</v>
      </c>
      <c r="W158" s="160" t="s">
        <v>2006</v>
      </c>
    </row>
    <row r="159" spans="1:33" x14ac:dyDescent="0.2">
      <c r="A159" s="161">
        <v>23</v>
      </c>
      <c r="B159" s="161" t="s">
        <v>2652</v>
      </c>
      <c r="C159" s="161" t="s">
        <v>2340</v>
      </c>
      <c r="D159" s="160" t="s">
        <v>2653</v>
      </c>
      <c r="E159" s="160" t="s">
        <v>159</v>
      </c>
      <c r="G159" s="161">
        <v>16</v>
      </c>
      <c r="H159" s="161" t="s">
        <v>1745</v>
      </c>
      <c r="I159" s="161" t="s">
        <v>579</v>
      </c>
      <c r="J159" s="160" t="s">
        <v>1746</v>
      </c>
      <c r="K159" s="160" t="s">
        <v>1747</v>
      </c>
      <c r="M159" s="161">
        <v>9</v>
      </c>
      <c r="N159" s="161" t="s">
        <v>798</v>
      </c>
      <c r="O159" s="161" t="s">
        <v>584</v>
      </c>
      <c r="P159" s="160" t="s">
        <v>799</v>
      </c>
      <c r="Q159" s="160" t="s">
        <v>255</v>
      </c>
      <c r="S159" s="161">
        <v>8</v>
      </c>
      <c r="T159" s="161" t="s">
        <v>1077</v>
      </c>
      <c r="U159" s="161" t="s">
        <v>2821</v>
      </c>
      <c r="V159" s="160" t="s">
        <v>2842</v>
      </c>
      <c r="W159" s="160" t="s">
        <v>257</v>
      </c>
    </row>
    <row r="160" spans="1:33" x14ac:dyDescent="0.2">
      <c r="A160" s="161">
        <v>24</v>
      </c>
      <c r="B160" s="161" t="s">
        <v>2661</v>
      </c>
      <c r="C160" s="161" t="s">
        <v>2340</v>
      </c>
      <c r="D160" s="160" t="s">
        <v>2662</v>
      </c>
      <c r="E160" s="160" t="s">
        <v>2663</v>
      </c>
      <c r="G160" s="161">
        <v>17</v>
      </c>
      <c r="H160" s="161" t="s">
        <v>1758</v>
      </c>
      <c r="I160" s="161" t="s">
        <v>579</v>
      </c>
      <c r="J160" s="160" t="s">
        <v>1759</v>
      </c>
      <c r="K160" s="160" t="s">
        <v>1760</v>
      </c>
      <c r="M160" s="161">
        <v>10</v>
      </c>
      <c r="N160" s="161" t="s">
        <v>804</v>
      </c>
      <c r="O160" s="161" t="s">
        <v>584</v>
      </c>
      <c r="P160" s="160" t="s">
        <v>3015</v>
      </c>
      <c r="Q160" s="160" t="s">
        <v>805</v>
      </c>
      <c r="S160" s="161">
        <v>9</v>
      </c>
      <c r="T160" s="161" t="s">
        <v>1083</v>
      </c>
      <c r="U160" s="161" t="s">
        <v>2821</v>
      </c>
      <c r="V160" s="160" t="s">
        <v>2277</v>
      </c>
      <c r="W160" s="160" t="s">
        <v>258</v>
      </c>
    </row>
    <row r="161" spans="1:23" x14ac:dyDescent="0.2">
      <c r="A161" s="161">
        <v>25</v>
      </c>
      <c r="B161" s="161" t="s">
        <v>2669</v>
      </c>
      <c r="C161" s="161" t="s">
        <v>2340</v>
      </c>
      <c r="D161" s="160" t="s">
        <v>2670</v>
      </c>
      <c r="E161" s="160" t="s">
        <v>1991</v>
      </c>
      <c r="G161" s="161">
        <v>18</v>
      </c>
      <c r="H161" s="161" t="s">
        <v>1764</v>
      </c>
      <c r="I161" s="161" t="s">
        <v>579</v>
      </c>
      <c r="J161" s="160" t="s">
        <v>1765</v>
      </c>
      <c r="K161" s="160" t="s">
        <v>1766</v>
      </c>
      <c r="M161" s="161">
        <v>11</v>
      </c>
      <c r="N161" s="161" t="s">
        <v>826</v>
      </c>
      <c r="O161" s="161" t="s">
        <v>584</v>
      </c>
      <c r="P161" s="160" t="s">
        <v>2772</v>
      </c>
      <c r="Q161" s="160" t="s">
        <v>827</v>
      </c>
      <c r="S161" s="161">
        <v>10</v>
      </c>
      <c r="T161" s="161" t="s">
        <v>1087</v>
      </c>
      <c r="U161" s="161" t="s">
        <v>2821</v>
      </c>
      <c r="V161" s="160" t="s">
        <v>2003</v>
      </c>
      <c r="W161" s="160" t="s">
        <v>259</v>
      </c>
    </row>
    <row r="162" spans="1:23" x14ac:dyDescent="0.2">
      <c r="A162" s="161">
        <v>26</v>
      </c>
      <c r="B162" s="161" t="s">
        <v>2677</v>
      </c>
      <c r="C162" s="161" t="s">
        <v>2340</v>
      </c>
      <c r="D162" s="160" t="s">
        <v>2678</v>
      </c>
      <c r="E162" s="160" t="s">
        <v>2679</v>
      </c>
      <c r="G162" s="161">
        <v>19</v>
      </c>
      <c r="H162" s="161" t="s">
        <v>2243</v>
      </c>
      <c r="I162" s="161" t="s">
        <v>579</v>
      </c>
      <c r="J162" s="160" t="s">
        <v>2244</v>
      </c>
      <c r="K162" s="160" t="s">
        <v>2245</v>
      </c>
      <c r="M162" s="161">
        <v>12</v>
      </c>
      <c r="N162" s="161" t="s">
        <v>843</v>
      </c>
      <c r="O162" s="161" t="s">
        <v>584</v>
      </c>
      <c r="P162" s="160" t="s">
        <v>3016</v>
      </c>
      <c r="Q162" s="160" t="s">
        <v>844</v>
      </c>
      <c r="S162" s="161">
        <v>11</v>
      </c>
      <c r="T162" s="161" t="s">
        <v>1092</v>
      </c>
      <c r="U162" s="161" t="s">
        <v>2821</v>
      </c>
      <c r="V162" s="160" t="s">
        <v>2004</v>
      </c>
      <c r="W162" s="160" t="s">
        <v>260</v>
      </c>
    </row>
    <row r="163" spans="1:23" x14ac:dyDescent="0.2">
      <c r="A163" s="161">
        <v>27</v>
      </c>
      <c r="B163" s="161" t="s">
        <v>2691</v>
      </c>
      <c r="C163" s="161" t="s">
        <v>2340</v>
      </c>
      <c r="D163" s="160" t="s">
        <v>2692</v>
      </c>
      <c r="E163" s="160" t="s">
        <v>2693</v>
      </c>
      <c r="G163" s="161">
        <v>20</v>
      </c>
      <c r="H163" s="161" t="s">
        <v>2747</v>
      </c>
      <c r="I163" s="161" t="s">
        <v>579</v>
      </c>
      <c r="J163" s="160" t="s">
        <v>2748</v>
      </c>
      <c r="K163" s="160" t="s">
        <v>2749</v>
      </c>
      <c r="M163" s="161">
        <v>13</v>
      </c>
      <c r="N163" s="161" t="s">
        <v>857</v>
      </c>
      <c r="O163" s="161" t="s">
        <v>584</v>
      </c>
      <c r="P163" s="160" t="s">
        <v>3017</v>
      </c>
      <c r="Q163" s="160" t="s">
        <v>859</v>
      </c>
      <c r="S163" s="161">
        <v>12</v>
      </c>
      <c r="T163" s="161" t="s">
        <v>1112</v>
      </c>
      <c r="U163" s="161" t="s">
        <v>2821</v>
      </c>
      <c r="V163" s="160" t="s">
        <v>2769</v>
      </c>
      <c r="W163" s="160" t="s">
        <v>262</v>
      </c>
    </row>
    <row r="164" spans="1:23" x14ac:dyDescent="0.2">
      <c r="A164" s="161">
        <v>28</v>
      </c>
      <c r="B164" s="161" t="s">
        <v>2698</v>
      </c>
      <c r="C164" s="161" t="s">
        <v>2340</v>
      </c>
      <c r="D164" s="160" t="s">
        <v>2699</v>
      </c>
      <c r="E164" s="160" t="s">
        <v>2700</v>
      </c>
      <c r="G164" s="161">
        <v>21</v>
      </c>
      <c r="H164" s="161" t="s">
        <v>2750</v>
      </c>
      <c r="I164" s="161" t="s">
        <v>579</v>
      </c>
      <c r="J164" s="160" t="s">
        <v>2751</v>
      </c>
      <c r="K164" s="160" t="s">
        <v>2752</v>
      </c>
      <c r="M164" s="161">
        <v>14</v>
      </c>
      <c r="N164" s="161" t="s">
        <v>1961</v>
      </c>
      <c r="O164" s="161" t="s">
        <v>584</v>
      </c>
      <c r="P164" s="160" t="s">
        <v>1962</v>
      </c>
      <c r="Q164" s="160" t="s">
        <v>1963</v>
      </c>
      <c r="S164" s="161">
        <v>13</v>
      </c>
      <c r="T164" s="161" t="s">
        <v>2869</v>
      </c>
      <c r="U164" s="161" t="s">
        <v>2821</v>
      </c>
      <c r="V164" s="160" t="s">
        <v>2870</v>
      </c>
      <c r="W164" s="160" t="s">
        <v>217</v>
      </c>
    </row>
    <row r="165" spans="1:23" x14ac:dyDescent="0.2">
      <c r="A165" s="161">
        <v>29</v>
      </c>
      <c r="B165" s="161" t="s">
        <v>2715</v>
      </c>
      <c r="C165" s="161" t="s">
        <v>2340</v>
      </c>
      <c r="D165" s="160" t="s">
        <v>2716</v>
      </c>
      <c r="E165" s="160" t="s">
        <v>2717</v>
      </c>
      <c r="G165" s="161">
        <v>22</v>
      </c>
      <c r="H165" s="161" t="s">
        <v>1787</v>
      </c>
      <c r="I165" s="161" t="s">
        <v>579</v>
      </c>
      <c r="J165" s="160" t="s">
        <v>1003</v>
      </c>
      <c r="K165" s="160" t="s">
        <v>1753</v>
      </c>
      <c r="M165" s="161">
        <v>15</v>
      </c>
      <c r="N165" s="161" t="s">
        <v>1161</v>
      </c>
      <c r="O165" s="161" t="s">
        <v>584</v>
      </c>
      <c r="P165" s="160" t="s">
        <v>2254</v>
      </c>
      <c r="Q165" s="160" t="s">
        <v>252</v>
      </c>
      <c r="S165" s="161">
        <v>14</v>
      </c>
      <c r="T165" s="161" t="s">
        <v>2878</v>
      </c>
      <c r="U165" s="161" t="s">
        <v>2821</v>
      </c>
      <c r="V165" s="160" t="s">
        <v>2879</v>
      </c>
      <c r="W165" s="160" t="s">
        <v>2880</v>
      </c>
    </row>
    <row r="166" spans="1:23" x14ac:dyDescent="0.2">
      <c r="A166" s="161">
        <v>1</v>
      </c>
      <c r="B166" s="161" t="s">
        <v>2343</v>
      </c>
      <c r="C166" s="161" t="s">
        <v>2344</v>
      </c>
      <c r="D166" s="160" t="s">
        <v>2345</v>
      </c>
      <c r="E166" s="160" t="s">
        <v>156</v>
      </c>
      <c r="G166" s="161">
        <v>23</v>
      </c>
      <c r="H166" s="161" t="s">
        <v>1791</v>
      </c>
      <c r="I166" s="161" t="s">
        <v>579</v>
      </c>
      <c r="J166" s="160" t="s">
        <v>1792</v>
      </c>
      <c r="K166" s="160" t="s">
        <v>1793</v>
      </c>
      <c r="M166" s="161">
        <v>16</v>
      </c>
      <c r="N166" s="161" t="s">
        <v>874</v>
      </c>
      <c r="O166" s="161" t="s">
        <v>584</v>
      </c>
      <c r="P166" s="160" t="s">
        <v>875</v>
      </c>
      <c r="Q166" s="160" t="s">
        <v>327</v>
      </c>
      <c r="S166" s="161">
        <v>15</v>
      </c>
      <c r="T166" s="161" t="s">
        <v>2881</v>
      </c>
      <c r="U166" s="161" t="s">
        <v>2821</v>
      </c>
      <c r="V166" s="160" t="s">
        <v>2882</v>
      </c>
      <c r="W166" s="160" t="s">
        <v>160</v>
      </c>
    </row>
    <row r="167" spans="1:23" x14ac:dyDescent="0.2">
      <c r="A167" s="161">
        <v>2</v>
      </c>
      <c r="B167" s="161" t="s">
        <v>2360</v>
      </c>
      <c r="C167" s="161" t="s">
        <v>2344</v>
      </c>
      <c r="D167" s="160" t="s">
        <v>2361</v>
      </c>
      <c r="E167" s="160" t="s">
        <v>201</v>
      </c>
      <c r="G167" s="161">
        <v>24</v>
      </c>
      <c r="H167" s="161" t="s">
        <v>1811</v>
      </c>
      <c r="I167" s="161" t="s">
        <v>579</v>
      </c>
      <c r="J167" s="160" t="s">
        <v>852</v>
      </c>
      <c r="K167" s="160" t="s">
        <v>530</v>
      </c>
      <c r="M167" s="161">
        <v>17</v>
      </c>
      <c r="N167" s="161" t="s">
        <v>885</v>
      </c>
      <c r="O167" s="161" t="s">
        <v>584</v>
      </c>
      <c r="P167" s="160" t="s">
        <v>204</v>
      </c>
      <c r="Q167" s="160" t="s">
        <v>886</v>
      </c>
      <c r="S167" s="161">
        <v>16</v>
      </c>
      <c r="T167" s="161" t="s">
        <v>2887</v>
      </c>
      <c r="U167" s="161" t="s">
        <v>2821</v>
      </c>
      <c r="V167" s="160" t="s">
        <v>2882</v>
      </c>
      <c r="W167" s="160" t="s">
        <v>2888</v>
      </c>
    </row>
    <row r="168" spans="1:23" x14ac:dyDescent="0.2">
      <c r="A168" s="161">
        <v>3</v>
      </c>
      <c r="B168" s="161" t="s">
        <v>2367</v>
      </c>
      <c r="C168" s="161" t="s">
        <v>2344</v>
      </c>
      <c r="D168" s="160" t="s">
        <v>2361</v>
      </c>
      <c r="E168" s="160" t="s">
        <v>2368</v>
      </c>
      <c r="G168" s="161">
        <v>25</v>
      </c>
      <c r="H168" s="161" t="s">
        <v>1817</v>
      </c>
      <c r="I168" s="161" t="s">
        <v>579</v>
      </c>
      <c r="J168" s="160" t="s">
        <v>154</v>
      </c>
      <c r="K168" s="160" t="s">
        <v>260</v>
      </c>
      <c r="M168" s="161">
        <v>18</v>
      </c>
      <c r="N168" s="161" t="s">
        <v>897</v>
      </c>
      <c r="O168" s="161" t="s">
        <v>584</v>
      </c>
      <c r="P168" s="160" t="s">
        <v>204</v>
      </c>
      <c r="Q168" s="160" t="s">
        <v>898</v>
      </c>
      <c r="S168" s="161">
        <v>17</v>
      </c>
      <c r="T168" s="161" t="s">
        <v>2890</v>
      </c>
      <c r="U168" s="161" t="s">
        <v>2821</v>
      </c>
      <c r="V168" s="160" t="s">
        <v>2891</v>
      </c>
      <c r="W168" s="160" t="s">
        <v>461</v>
      </c>
    </row>
    <row r="169" spans="1:23" x14ac:dyDescent="0.2">
      <c r="A169" s="161">
        <v>4</v>
      </c>
      <c r="B169" s="161" t="s">
        <v>2393</v>
      </c>
      <c r="C169" s="161" t="s">
        <v>2344</v>
      </c>
      <c r="D169" s="160" t="s">
        <v>2394</v>
      </c>
      <c r="E169" s="160" t="s">
        <v>2395</v>
      </c>
      <c r="G169" s="161">
        <v>26</v>
      </c>
      <c r="H169" s="161" t="s">
        <v>1831</v>
      </c>
      <c r="I169" s="161" t="s">
        <v>579</v>
      </c>
      <c r="J169" s="160" t="s">
        <v>1832</v>
      </c>
      <c r="K169" s="160" t="s">
        <v>312</v>
      </c>
      <c r="M169" s="161">
        <v>19</v>
      </c>
      <c r="N169" s="161" t="s">
        <v>913</v>
      </c>
      <c r="O169" s="161" t="s">
        <v>584</v>
      </c>
      <c r="P169" s="160" t="s">
        <v>914</v>
      </c>
      <c r="Q169" s="160" t="s">
        <v>2258</v>
      </c>
      <c r="S169" s="161">
        <v>18</v>
      </c>
      <c r="T169" s="161" t="s">
        <v>2892</v>
      </c>
      <c r="U169" s="161" t="s">
        <v>2821</v>
      </c>
      <c r="V169" s="160" t="s">
        <v>2893</v>
      </c>
      <c r="W169" s="160" t="s">
        <v>209</v>
      </c>
    </row>
    <row r="170" spans="1:23" x14ac:dyDescent="0.2">
      <c r="A170" s="161">
        <v>5</v>
      </c>
      <c r="B170" s="161" t="s">
        <v>2409</v>
      </c>
      <c r="C170" s="161" t="s">
        <v>2344</v>
      </c>
      <c r="D170" s="160" t="s">
        <v>2410</v>
      </c>
      <c r="E170" s="160" t="s">
        <v>312</v>
      </c>
      <c r="G170" s="161">
        <v>27</v>
      </c>
      <c r="H170" s="161" t="s">
        <v>1836</v>
      </c>
      <c r="I170" s="161" t="s">
        <v>579</v>
      </c>
      <c r="J170" s="160" t="s">
        <v>1837</v>
      </c>
      <c r="K170" s="160" t="s">
        <v>1838</v>
      </c>
      <c r="M170" s="161">
        <v>20</v>
      </c>
      <c r="N170" s="161" t="s">
        <v>924</v>
      </c>
      <c r="O170" s="161" t="s">
        <v>584</v>
      </c>
      <c r="P170" s="160" t="s">
        <v>3018</v>
      </c>
      <c r="Q170" s="160" t="s">
        <v>317</v>
      </c>
      <c r="S170" s="161">
        <v>19</v>
      </c>
      <c r="T170" s="161" t="s">
        <v>2895</v>
      </c>
      <c r="U170" s="161" t="s">
        <v>2821</v>
      </c>
      <c r="V170" s="160" t="s">
        <v>2896</v>
      </c>
      <c r="W170" s="160" t="s">
        <v>2897</v>
      </c>
    </row>
    <row r="171" spans="1:23" x14ac:dyDescent="0.2">
      <c r="A171" s="161"/>
      <c r="B171" s="161"/>
      <c r="C171" s="161"/>
      <c r="D171" s="160"/>
      <c r="E171" s="160"/>
      <c r="G171" s="161">
        <v>28</v>
      </c>
      <c r="H171" s="161" t="s">
        <v>1853</v>
      </c>
      <c r="I171" s="161" t="s">
        <v>579</v>
      </c>
      <c r="J171" s="160" t="s">
        <v>1854</v>
      </c>
      <c r="K171" s="160" t="s">
        <v>439</v>
      </c>
      <c r="M171" s="161">
        <v>21</v>
      </c>
      <c r="N171" s="161" t="s">
        <v>936</v>
      </c>
      <c r="O171" s="161" t="s">
        <v>584</v>
      </c>
      <c r="P171" s="160" t="s">
        <v>2789</v>
      </c>
      <c r="Q171" s="160" t="s">
        <v>374</v>
      </c>
      <c r="S171" s="161">
        <v>20</v>
      </c>
      <c r="T171" s="161" t="s">
        <v>2899</v>
      </c>
      <c r="U171" s="161" t="s">
        <v>2821</v>
      </c>
      <c r="V171" s="160" t="s">
        <v>2900</v>
      </c>
      <c r="W171" s="160" t="s">
        <v>2901</v>
      </c>
    </row>
    <row r="172" spans="1:23" x14ac:dyDescent="0.2">
      <c r="D172"/>
      <c r="E172"/>
      <c r="G172" s="161">
        <v>29</v>
      </c>
      <c r="H172" s="161" t="s">
        <v>1867</v>
      </c>
      <c r="I172" s="161" t="s">
        <v>579</v>
      </c>
      <c r="J172" s="160" t="s">
        <v>1868</v>
      </c>
      <c r="K172" s="160" t="s">
        <v>1869</v>
      </c>
      <c r="M172" s="161">
        <v>22</v>
      </c>
      <c r="N172" s="161" t="s">
        <v>947</v>
      </c>
      <c r="O172" s="161" t="s">
        <v>584</v>
      </c>
      <c r="P172" s="160" t="s">
        <v>937</v>
      </c>
      <c r="Q172" s="160" t="s">
        <v>435</v>
      </c>
      <c r="S172" s="161">
        <v>21</v>
      </c>
      <c r="T172" s="161" t="s">
        <v>2904</v>
      </c>
      <c r="U172" s="161" t="s">
        <v>2821</v>
      </c>
      <c r="V172" s="160" t="s">
        <v>2905</v>
      </c>
      <c r="W172" s="160" t="s">
        <v>2417</v>
      </c>
    </row>
    <row r="173" spans="1:23" x14ac:dyDescent="0.2">
      <c r="D173"/>
      <c r="E173"/>
      <c r="G173" s="161">
        <v>30</v>
      </c>
      <c r="H173" s="161" t="s">
        <v>1880</v>
      </c>
      <c r="I173" s="161" t="s">
        <v>579</v>
      </c>
      <c r="J173" s="160" t="s">
        <v>1881</v>
      </c>
      <c r="K173" s="160" t="s">
        <v>1882</v>
      </c>
      <c r="M173" s="161">
        <v>23</v>
      </c>
      <c r="N173" s="161" t="s">
        <v>962</v>
      </c>
      <c r="O173" s="161" t="s">
        <v>584</v>
      </c>
      <c r="P173" s="160" t="s">
        <v>963</v>
      </c>
      <c r="Q173" s="160" t="s">
        <v>964</v>
      </c>
      <c r="S173" s="161">
        <v>22</v>
      </c>
      <c r="T173" s="161" t="s">
        <v>2906</v>
      </c>
      <c r="U173" s="161" t="s">
        <v>2821</v>
      </c>
      <c r="V173" s="160" t="s">
        <v>2907</v>
      </c>
      <c r="W173" s="160" t="s">
        <v>557</v>
      </c>
    </row>
    <row r="174" spans="1:23" x14ac:dyDescent="0.2">
      <c r="D174"/>
      <c r="E174"/>
      <c r="G174" s="161">
        <v>31</v>
      </c>
      <c r="H174" s="161" t="s">
        <v>1896</v>
      </c>
      <c r="I174" s="161" t="s">
        <v>579</v>
      </c>
      <c r="J174" s="160" t="s">
        <v>161</v>
      </c>
      <c r="K174" s="160" t="s">
        <v>167</v>
      </c>
      <c r="M174" s="161">
        <v>24</v>
      </c>
      <c r="N174" s="161" t="s">
        <v>973</v>
      </c>
      <c r="O174" s="161" t="s">
        <v>584</v>
      </c>
      <c r="P174" s="160" t="s">
        <v>974</v>
      </c>
      <c r="Q174" s="160" t="s">
        <v>975</v>
      </c>
      <c r="S174" s="161">
        <v>23</v>
      </c>
      <c r="T174" s="161" t="s">
        <v>2911</v>
      </c>
      <c r="U174" s="161" t="s">
        <v>2821</v>
      </c>
      <c r="V174" s="160" t="s">
        <v>2912</v>
      </c>
      <c r="W174" s="160" t="s">
        <v>514</v>
      </c>
    </row>
    <row r="175" spans="1:23" x14ac:dyDescent="0.2">
      <c r="D175"/>
      <c r="E175"/>
      <c r="G175" s="161">
        <v>32</v>
      </c>
      <c r="H175" s="161" t="s">
        <v>1897</v>
      </c>
      <c r="I175" s="161" t="s">
        <v>579</v>
      </c>
      <c r="J175" s="160" t="s">
        <v>1898</v>
      </c>
      <c r="K175" s="160" t="s">
        <v>435</v>
      </c>
      <c r="M175" s="161">
        <v>25</v>
      </c>
      <c r="N175" s="161" t="s">
        <v>993</v>
      </c>
      <c r="O175" s="161" t="s">
        <v>584</v>
      </c>
      <c r="P175" s="160" t="s">
        <v>3019</v>
      </c>
      <c r="Q175" s="160" t="s">
        <v>994</v>
      </c>
      <c r="S175" s="161">
        <v>24</v>
      </c>
      <c r="T175" s="161" t="s">
        <v>2915</v>
      </c>
      <c r="U175" s="161" t="s">
        <v>2821</v>
      </c>
      <c r="V175" s="160" t="s">
        <v>2841</v>
      </c>
      <c r="W175" s="160" t="s">
        <v>2916</v>
      </c>
    </row>
    <row r="176" spans="1:23" x14ac:dyDescent="0.2">
      <c r="D176"/>
      <c r="E176"/>
      <c r="G176" s="161">
        <v>33</v>
      </c>
      <c r="H176" s="161" t="s">
        <v>1919</v>
      </c>
      <c r="I176" s="161" t="s">
        <v>579</v>
      </c>
      <c r="J176" s="160" t="s">
        <v>1920</v>
      </c>
      <c r="K176" s="160" t="s">
        <v>1921</v>
      </c>
      <c r="M176" s="161">
        <v>26</v>
      </c>
      <c r="N176" s="161" t="s">
        <v>1008</v>
      </c>
      <c r="O176" s="161" t="s">
        <v>584</v>
      </c>
      <c r="P176" s="160" t="s">
        <v>1009</v>
      </c>
      <c r="Q176" s="160" t="s">
        <v>260</v>
      </c>
      <c r="S176" s="161">
        <v>25</v>
      </c>
      <c r="T176" s="161" t="s">
        <v>2920</v>
      </c>
      <c r="U176" s="161" t="s">
        <v>2821</v>
      </c>
      <c r="V176" s="160" t="s">
        <v>2921</v>
      </c>
      <c r="W176" s="160" t="s">
        <v>2785</v>
      </c>
    </row>
    <row r="177" spans="4:23" x14ac:dyDescent="0.2">
      <c r="D177"/>
      <c r="E177"/>
      <c r="G177" s="161">
        <v>34</v>
      </c>
      <c r="H177" s="161" t="s">
        <v>1922</v>
      </c>
      <c r="I177" s="161" t="s">
        <v>579</v>
      </c>
      <c r="J177" s="160" t="s">
        <v>1923</v>
      </c>
      <c r="K177" s="160" t="s">
        <v>1924</v>
      </c>
      <c r="M177" s="161">
        <v>27</v>
      </c>
      <c r="N177" s="161" t="s">
        <v>1019</v>
      </c>
      <c r="O177" s="161" t="s">
        <v>584</v>
      </c>
      <c r="P177" s="160" t="s">
        <v>1020</v>
      </c>
      <c r="Q177" s="160" t="s">
        <v>1021</v>
      </c>
      <c r="S177" s="161">
        <v>26</v>
      </c>
      <c r="T177" s="161" t="s">
        <v>2930</v>
      </c>
      <c r="U177" s="161" t="s">
        <v>2821</v>
      </c>
      <c r="V177" s="160" t="s">
        <v>2931</v>
      </c>
      <c r="W177" s="160" t="s">
        <v>312</v>
      </c>
    </row>
    <row r="178" spans="4:23" x14ac:dyDescent="0.2">
      <c r="G178" s="161">
        <v>35</v>
      </c>
      <c r="H178" s="161" t="s">
        <v>1945</v>
      </c>
      <c r="I178" s="161" t="s">
        <v>579</v>
      </c>
      <c r="J178" s="160" t="s">
        <v>1946</v>
      </c>
      <c r="K178" s="160" t="s">
        <v>225</v>
      </c>
      <c r="M178" s="161">
        <v>28</v>
      </c>
      <c r="N178" s="161" t="s">
        <v>1031</v>
      </c>
      <c r="O178" s="161" t="s">
        <v>584</v>
      </c>
      <c r="P178" s="160" t="s">
        <v>1032</v>
      </c>
      <c r="Q178" s="160" t="s">
        <v>1033</v>
      </c>
      <c r="S178" s="161">
        <v>27</v>
      </c>
      <c r="T178" s="161" t="s">
        <v>2933</v>
      </c>
      <c r="U178" s="161" t="s">
        <v>2821</v>
      </c>
      <c r="V178" s="160" t="s">
        <v>2934</v>
      </c>
      <c r="W178" s="160" t="s">
        <v>2935</v>
      </c>
    </row>
    <row r="179" spans="4:23" x14ac:dyDescent="0.2">
      <c r="G179" s="161">
        <v>36</v>
      </c>
      <c r="H179" s="161" t="s">
        <v>1947</v>
      </c>
      <c r="I179" s="161" t="s">
        <v>579</v>
      </c>
      <c r="J179" s="160" t="s">
        <v>1948</v>
      </c>
      <c r="K179" s="160" t="s">
        <v>174</v>
      </c>
      <c r="M179" s="161">
        <v>29</v>
      </c>
      <c r="N179" s="161" t="s">
        <v>1039</v>
      </c>
      <c r="O179" s="161" t="s">
        <v>584</v>
      </c>
      <c r="P179" s="160" t="s">
        <v>1040</v>
      </c>
      <c r="Q179" s="160" t="s">
        <v>1041</v>
      </c>
      <c r="S179" s="161">
        <v>28</v>
      </c>
      <c r="T179" s="161" t="s">
        <v>2943</v>
      </c>
      <c r="U179" s="161" t="s">
        <v>2821</v>
      </c>
      <c r="V179" s="160" t="s">
        <v>2944</v>
      </c>
      <c r="W179" s="160" t="s">
        <v>478</v>
      </c>
    </row>
    <row r="180" spans="4:23" x14ac:dyDescent="0.2">
      <c r="G180" s="161"/>
      <c r="H180" s="161"/>
      <c r="I180" s="161"/>
      <c r="J180" s="160"/>
      <c r="K180" s="160"/>
      <c r="M180" s="161">
        <v>30</v>
      </c>
      <c r="N180" s="161" t="s">
        <v>1048</v>
      </c>
      <c r="O180" s="161" t="s">
        <v>584</v>
      </c>
      <c r="P180" s="160" t="s">
        <v>1527</v>
      </c>
      <c r="Q180" s="160" t="s">
        <v>480</v>
      </c>
      <c r="S180" s="161">
        <v>29</v>
      </c>
      <c r="T180" s="161" t="s">
        <v>1136</v>
      </c>
      <c r="U180" s="161" t="s">
        <v>2821</v>
      </c>
      <c r="V180" s="160" t="s">
        <v>497</v>
      </c>
      <c r="W180" s="160" t="s">
        <v>181</v>
      </c>
    </row>
    <row r="181" spans="4:23" x14ac:dyDescent="0.2">
      <c r="G181" s="63"/>
      <c r="H181" s="63"/>
      <c r="I181" s="63"/>
      <c r="M181" s="161">
        <v>31</v>
      </c>
      <c r="N181" s="161" t="s">
        <v>1055</v>
      </c>
      <c r="O181" s="161" t="s">
        <v>584</v>
      </c>
      <c r="P181" s="160" t="s">
        <v>2216</v>
      </c>
      <c r="Q181" s="160" t="s">
        <v>1056</v>
      </c>
      <c r="S181" s="161">
        <v>30</v>
      </c>
      <c r="T181" s="161" t="s">
        <v>1157</v>
      </c>
      <c r="U181" s="161" t="s">
        <v>2821</v>
      </c>
      <c r="V181" s="160" t="s">
        <v>1293</v>
      </c>
      <c r="W181" s="160" t="s">
        <v>259</v>
      </c>
    </row>
    <row r="182" spans="4:23" x14ac:dyDescent="0.2">
      <c r="G182" s="63"/>
      <c r="H182" s="63"/>
      <c r="I182" s="63"/>
      <c r="M182" s="161">
        <v>32</v>
      </c>
      <c r="N182" s="161" t="s">
        <v>1063</v>
      </c>
      <c r="O182" s="161" t="s">
        <v>584</v>
      </c>
      <c r="P182" s="160" t="s">
        <v>2806</v>
      </c>
      <c r="Q182" s="160" t="s">
        <v>1064</v>
      </c>
      <c r="S182" s="161">
        <v>31</v>
      </c>
      <c r="T182" s="161" t="s">
        <v>1179</v>
      </c>
      <c r="U182" s="161" t="s">
        <v>2821</v>
      </c>
      <c r="V182" s="160" t="s">
        <v>2302</v>
      </c>
      <c r="W182" s="160" t="s">
        <v>255</v>
      </c>
    </row>
    <row r="183" spans="4:23" x14ac:dyDescent="0.2">
      <c r="G183" s="63"/>
      <c r="H183" s="63"/>
      <c r="I183" s="63"/>
      <c r="M183" s="161">
        <v>33</v>
      </c>
      <c r="N183" s="161" t="s">
        <v>1073</v>
      </c>
      <c r="O183" s="161" t="s">
        <v>584</v>
      </c>
      <c r="P183" s="160" t="s">
        <v>360</v>
      </c>
      <c r="Q183" s="160" t="s">
        <v>1074</v>
      </c>
      <c r="S183" s="161">
        <v>32</v>
      </c>
      <c r="T183" s="161" t="s">
        <v>1197</v>
      </c>
      <c r="U183" s="161" t="s">
        <v>2821</v>
      </c>
      <c r="V183" s="160" t="s">
        <v>2958</v>
      </c>
      <c r="W183" s="160" t="s">
        <v>278</v>
      </c>
    </row>
    <row r="184" spans="4:23" x14ac:dyDescent="0.2">
      <c r="G184" s="63"/>
      <c r="H184" s="63"/>
      <c r="I184" s="63"/>
      <c r="M184" s="161">
        <v>34</v>
      </c>
      <c r="N184" s="161" t="s">
        <v>1985</v>
      </c>
      <c r="O184" s="161" t="s">
        <v>584</v>
      </c>
      <c r="P184" s="160" t="s">
        <v>1986</v>
      </c>
      <c r="Q184" s="160" t="s">
        <v>1987</v>
      </c>
      <c r="S184" s="161">
        <v>33</v>
      </c>
      <c r="T184" s="161" t="s">
        <v>2962</v>
      </c>
      <c r="U184" s="161" t="s">
        <v>2821</v>
      </c>
      <c r="V184" s="160" t="s">
        <v>2963</v>
      </c>
      <c r="W184" s="160" t="s">
        <v>2964</v>
      </c>
    </row>
    <row r="185" spans="4:23" x14ac:dyDescent="0.2">
      <c r="G185" s="63"/>
      <c r="H185" s="63"/>
      <c r="I185" s="63"/>
      <c r="M185" s="161">
        <v>35</v>
      </c>
      <c r="N185" s="161" t="s">
        <v>1998</v>
      </c>
      <c r="O185" s="161" t="s">
        <v>584</v>
      </c>
      <c r="P185" s="160" t="s">
        <v>2809</v>
      </c>
      <c r="Q185" s="160" t="s">
        <v>249</v>
      </c>
      <c r="S185" s="161">
        <v>34</v>
      </c>
      <c r="T185" s="161" t="s">
        <v>2970</v>
      </c>
      <c r="U185" s="161" t="s">
        <v>2821</v>
      </c>
      <c r="V185" s="160" t="s">
        <v>1504</v>
      </c>
      <c r="W185" s="160" t="s">
        <v>2971</v>
      </c>
    </row>
    <row r="186" spans="4:23" x14ac:dyDescent="0.2">
      <c r="G186" s="63"/>
      <c r="H186" s="63"/>
      <c r="I186" s="63"/>
      <c r="M186" s="161">
        <v>36</v>
      </c>
      <c r="N186" s="161" t="s">
        <v>2269</v>
      </c>
      <c r="O186" s="161" t="s">
        <v>584</v>
      </c>
      <c r="P186" s="160" t="s">
        <v>2270</v>
      </c>
      <c r="Q186" s="160" t="s">
        <v>2271</v>
      </c>
      <c r="S186" s="161">
        <v>35</v>
      </c>
      <c r="T186" s="161" t="s">
        <v>2972</v>
      </c>
      <c r="U186" s="161" t="s">
        <v>2821</v>
      </c>
      <c r="V186" s="160" t="s">
        <v>2810</v>
      </c>
      <c r="W186" s="160" t="s">
        <v>2973</v>
      </c>
    </row>
    <row r="187" spans="4:23" x14ac:dyDescent="0.2">
      <c r="G187" s="63"/>
      <c r="H187" s="63"/>
      <c r="I187" s="63"/>
      <c r="M187" s="161">
        <v>37</v>
      </c>
      <c r="N187" s="161" t="s">
        <v>2272</v>
      </c>
      <c r="O187" s="161" t="s">
        <v>584</v>
      </c>
      <c r="P187" s="160" t="s">
        <v>2811</v>
      </c>
      <c r="Q187" s="160" t="s">
        <v>2273</v>
      </c>
      <c r="S187" s="161">
        <v>36</v>
      </c>
      <c r="T187" s="161" t="s">
        <v>2974</v>
      </c>
      <c r="U187" s="161" t="s">
        <v>2821</v>
      </c>
      <c r="V187" s="160" t="s">
        <v>2975</v>
      </c>
      <c r="W187" s="160" t="s">
        <v>2184</v>
      </c>
    </row>
    <row r="188" spans="4:23" x14ac:dyDescent="0.2">
      <c r="G188" s="63"/>
      <c r="H188" s="63"/>
      <c r="I188" s="63"/>
      <c r="M188" s="161">
        <v>38</v>
      </c>
      <c r="N188" s="161" t="s">
        <v>2813</v>
      </c>
      <c r="O188" s="161" t="s">
        <v>584</v>
      </c>
      <c r="P188" s="160" t="s">
        <v>2814</v>
      </c>
      <c r="Q188" s="160" t="s">
        <v>2815</v>
      </c>
      <c r="S188" s="161"/>
      <c r="T188" s="161"/>
      <c r="U188" s="161"/>
      <c r="V188" s="160"/>
      <c r="W188" s="160"/>
    </row>
    <row r="189" spans="4:23" x14ac:dyDescent="0.2">
      <c r="G189" s="63"/>
      <c r="H189" s="63"/>
      <c r="I189" s="63"/>
      <c r="M189" s="161">
        <v>1</v>
      </c>
      <c r="N189" s="161" t="s">
        <v>664</v>
      </c>
      <c r="O189" s="161" t="s">
        <v>1999</v>
      </c>
      <c r="P189" s="160" t="s">
        <v>665</v>
      </c>
      <c r="Q189" s="160" t="s">
        <v>433</v>
      </c>
      <c r="S189" s="161"/>
      <c r="T189" s="161"/>
      <c r="U189" s="161"/>
      <c r="V189" s="160"/>
      <c r="W189" s="160"/>
    </row>
    <row r="190" spans="4:23" x14ac:dyDescent="0.2">
      <c r="G190" s="63"/>
      <c r="H190" s="63"/>
      <c r="I190" s="63"/>
      <c r="M190" s="161">
        <v>2</v>
      </c>
      <c r="N190" s="161" t="s">
        <v>666</v>
      </c>
      <c r="O190" s="161" t="s">
        <v>1999</v>
      </c>
      <c r="P190" s="160" t="s">
        <v>2764</v>
      </c>
      <c r="Q190" s="160" t="s">
        <v>508</v>
      </c>
      <c r="S190" s="161"/>
      <c r="T190" s="161"/>
      <c r="U190" s="161"/>
      <c r="V190" s="160"/>
      <c r="W190" s="160"/>
    </row>
    <row r="191" spans="4:23" x14ac:dyDescent="0.2">
      <c r="G191" s="63"/>
      <c r="H191" s="63"/>
      <c r="I191" s="63"/>
      <c r="M191" s="161">
        <v>3</v>
      </c>
      <c r="N191" s="161" t="s">
        <v>694</v>
      </c>
      <c r="O191" s="161" t="s">
        <v>1999</v>
      </c>
      <c r="P191" s="160" t="s">
        <v>695</v>
      </c>
      <c r="Q191" s="160" t="s">
        <v>327</v>
      </c>
      <c r="S191" s="161"/>
      <c r="T191" s="161"/>
      <c r="U191" s="161"/>
      <c r="V191" s="160"/>
      <c r="W191" s="160"/>
    </row>
    <row r="192" spans="4:23" x14ac:dyDescent="0.2">
      <c r="G192" s="63"/>
      <c r="H192" s="63"/>
      <c r="I192" s="63"/>
      <c r="M192" s="161">
        <v>4</v>
      </c>
      <c r="N192" s="161" t="s">
        <v>717</v>
      </c>
      <c r="O192" s="161" t="s">
        <v>1999</v>
      </c>
      <c r="P192" s="160" t="s">
        <v>3020</v>
      </c>
      <c r="Q192" s="160" t="s">
        <v>718</v>
      </c>
      <c r="S192" s="161"/>
      <c r="T192" s="161"/>
      <c r="U192" s="161"/>
      <c r="V192" s="160"/>
      <c r="W192" s="160"/>
    </row>
    <row r="193" spans="7:23" x14ac:dyDescent="0.2">
      <c r="G193" s="63"/>
      <c r="H193" s="63"/>
      <c r="I193" s="63"/>
      <c r="M193" s="161">
        <v>5</v>
      </c>
      <c r="N193" s="161" t="s">
        <v>719</v>
      </c>
      <c r="O193" s="161" t="s">
        <v>1999</v>
      </c>
      <c r="P193" s="160" t="s">
        <v>720</v>
      </c>
      <c r="Q193" s="160" t="s">
        <v>286</v>
      </c>
      <c r="S193" s="161"/>
      <c r="T193" s="161"/>
      <c r="U193" s="161"/>
      <c r="V193" s="160"/>
      <c r="W193" s="160"/>
    </row>
    <row r="194" spans="7:23" x14ac:dyDescent="0.2">
      <c r="G194" s="63"/>
      <c r="H194" s="63"/>
      <c r="I194" s="63"/>
      <c r="M194" s="161">
        <v>6</v>
      </c>
      <c r="N194" s="161" t="s">
        <v>738</v>
      </c>
      <c r="O194" s="161" t="s">
        <v>1999</v>
      </c>
      <c r="P194" s="160" t="s">
        <v>222</v>
      </c>
      <c r="Q194" s="160" t="s">
        <v>739</v>
      </c>
    </row>
    <row r="195" spans="7:23" x14ac:dyDescent="0.2">
      <c r="G195" s="63"/>
      <c r="H195" s="63"/>
      <c r="I195" s="63"/>
      <c r="M195" s="161">
        <v>7</v>
      </c>
      <c r="N195" s="161" t="s">
        <v>740</v>
      </c>
      <c r="O195" s="161" t="s">
        <v>1999</v>
      </c>
      <c r="P195" s="160" t="s">
        <v>741</v>
      </c>
      <c r="Q195" s="160" t="s">
        <v>241</v>
      </c>
    </row>
    <row r="196" spans="7:23" x14ac:dyDescent="0.2">
      <c r="G196" s="63"/>
      <c r="H196" s="63"/>
      <c r="I196" s="63"/>
      <c r="M196" s="161">
        <v>8</v>
      </c>
      <c r="N196" s="161" t="s">
        <v>757</v>
      </c>
      <c r="O196" s="161" t="s">
        <v>1999</v>
      </c>
      <c r="P196" s="160" t="s">
        <v>758</v>
      </c>
      <c r="Q196" s="160" t="s">
        <v>759</v>
      </c>
    </row>
    <row r="197" spans="7:23" x14ac:dyDescent="0.2">
      <c r="G197" s="63"/>
      <c r="H197" s="63"/>
      <c r="I197" s="63"/>
      <c r="M197" s="161">
        <v>9</v>
      </c>
      <c r="N197" s="161" t="s">
        <v>760</v>
      </c>
      <c r="O197" s="161" t="s">
        <v>1999</v>
      </c>
      <c r="P197" s="160" t="s">
        <v>2770</v>
      </c>
      <c r="Q197" s="160" t="s">
        <v>761</v>
      </c>
    </row>
    <row r="198" spans="7:23" x14ac:dyDescent="0.2">
      <c r="G198" s="63"/>
      <c r="H198" s="63"/>
      <c r="I198" s="63"/>
      <c r="M198" s="161">
        <v>10</v>
      </c>
      <c r="N198" s="161" t="s">
        <v>781</v>
      </c>
      <c r="O198" s="161" t="s">
        <v>1999</v>
      </c>
      <c r="P198" s="160" t="s">
        <v>3021</v>
      </c>
      <c r="Q198" s="160" t="s">
        <v>782</v>
      </c>
    </row>
    <row r="199" spans="7:23" x14ac:dyDescent="0.2">
      <c r="G199" s="63"/>
      <c r="H199" s="63"/>
      <c r="I199" s="63"/>
      <c r="M199" s="161">
        <v>11</v>
      </c>
      <c r="N199" s="161" t="s">
        <v>783</v>
      </c>
      <c r="O199" s="161" t="s">
        <v>1999</v>
      </c>
      <c r="P199" s="160" t="s">
        <v>784</v>
      </c>
      <c r="Q199" s="160" t="s">
        <v>679</v>
      </c>
    </row>
    <row r="200" spans="7:23" x14ac:dyDescent="0.2">
      <c r="G200" s="63"/>
      <c r="H200" s="63"/>
      <c r="I200" s="63"/>
      <c r="M200" s="161">
        <v>12</v>
      </c>
      <c r="N200" s="161" t="s">
        <v>800</v>
      </c>
      <c r="O200" s="161" t="s">
        <v>1999</v>
      </c>
      <c r="P200" s="160" t="s">
        <v>226</v>
      </c>
      <c r="Q200" s="160" t="s">
        <v>801</v>
      </c>
    </row>
    <row r="201" spans="7:23" x14ac:dyDescent="0.2">
      <c r="G201" s="63"/>
      <c r="H201" s="63"/>
      <c r="I201" s="63"/>
      <c r="M201" s="161">
        <v>13</v>
      </c>
      <c r="N201" s="161" t="s">
        <v>802</v>
      </c>
      <c r="O201" s="161" t="s">
        <v>1999</v>
      </c>
      <c r="P201" s="160" t="s">
        <v>803</v>
      </c>
      <c r="Q201" s="160" t="s">
        <v>162</v>
      </c>
    </row>
    <row r="202" spans="7:23" x14ac:dyDescent="0.2">
      <c r="G202" s="63"/>
      <c r="H202" s="63"/>
      <c r="I202" s="63"/>
      <c r="M202" s="161">
        <v>14</v>
      </c>
      <c r="N202" s="161" t="s">
        <v>822</v>
      </c>
      <c r="O202" s="161" t="s">
        <v>1999</v>
      </c>
      <c r="P202" s="160" t="s">
        <v>2777</v>
      </c>
      <c r="Q202" s="160" t="s">
        <v>823</v>
      </c>
    </row>
    <row r="203" spans="7:23" x14ac:dyDescent="0.2">
      <c r="G203" s="63"/>
      <c r="H203" s="63"/>
      <c r="I203" s="63"/>
      <c r="M203" s="161">
        <v>15</v>
      </c>
      <c r="N203" s="161" t="s">
        <v>824</v>
      </c>
      <c r="O203" s="161" t="s">
        <v>1999</v>
      </c>
      <c r="P203" s="160" t="s">
        <v>825</v>
      </c>
      <c r="Q203" s="160" t="s">
        <v>297</v>
      </c>
    </row>
    <row r="204" spans="7:23" x14ac:dyDescent="0.2">
      <c r="G204" s="63"/>
      <c r="H204" s="63"/>
      <c r="I204" s="63"/>
      <c r="M204" s="161">
        <v>16</v>
      </c>
      <c r="N204" s="161" t="s">
        <v>838</v>
      </c>
      <c r="O204" s="161" t="s">
        <v>1999</v>
      </c>
      <c r="P204" s="160" t="s">
        <v>3022</v>
      </c>
      <c r="Q204" s="160" t="s">
        <v>545</v>
      </c>
    </row>
    <row r="205" spans="7:23" x14ac:dyDescent="0.2">
      <c r="G205" s="63"/>
      <c r="H205" s="63"/>
      <c r="I205" s="63"/>
      <c r="M205" s="161">
        <v>17</v>
      </c>
      <c r="N205" s="161" t="s">
        <v>841</v>
      </c>
      <c r="O205" s="161" t="s">
        <v>1999</v>
      </c>
      <c r="P205" s="160" t="s">
        <v>529</v>
      </c>
      <c r="Q205" s="160" t="s">
        <v>842</v>
      </c>
    </row>
    <row r="206" spans="7:23" x14ac:dyDescent="0.2">
      <c r="G206" s="63"/>
      <c r="H206" s="63"/>
      <c r="I206" s="63"/>
      <c r="M206" s="161">
        <v>18</v>
      </c>
      <c r="N206" s="161" t="s">
        <v>1497</v>
      </c>
      <c r="O206" s="161" t="s">
        <v>1999</v>
      </c>
      <c r="P206" s="160" t="s">
        <v>3023</v>
      </c>
      <c r="Q206" s="160" t="s">
        <v>1498</v>
      </c>
    </row>
    <row r="207" spans="7:23" x14ac:dyDescent="0.2">
      <c r="G207" s="63"/>
      <c r="H207" s="63"/>
      <c r="I207" s="63"/>
      <c r="M207" s="161">
        <v>19</v>
      </c>
      <c r="N207" s="161" t="s">
        <v>1973</v>
      </c>
      <c r="O207" s="161" t="s">
        <v>1999</v>
      </c>
      <c r="P207" s="160" t="s">
        <v>1974</v>
      </c>
      <c r="Q207" s="160" t="s">
        <v>1975</v>
      </c>
    </row>
    <row r="208" spans="7:23" x14ac:dyDescent="0.2">
      <c r="G208" s="63"/>
      <c r="H208" s="63"/>
      <c r="I208" s="63"/>
      <c r="M208" s="161">
        <v>20</v>
      </c>
      <c r="N208" s="161" t="s">
        <v>1979</v>
      </c>
      <c r="O208" s="161" t="s">
        <v>1999</v>
      </c>
      <c r="P208" s="160" t="s">
        <v>3024</v>
      </c>
      <c r="Q208" s="160" t="s">
        <v>254</v>
      </c>
    </row>
    <row r="209" spans="7:17" x14ac:dyDescent="0.2">
      <c r="G209" s="63"/>
      <c r="H209" s="63"/>
      <c r="I209" s="63"/>
      <c r="M209" s="161">
        <v>21</v>
      </c>
      <c r="N209" s="161" t="s">
        <v>2784</v>
      </c>
      <c r="O209" s="161" t="s">
        <v>1999</v>
      </c>
      <c r="P209" s="160" t="s">
        <v>807</v>
      </c>
      <c r="Q209" s="160" t="s">
        <v>2785</v>
      </c>
    </row>
    <row r="210" spans="7:17" x14ac:dyDescent="0.2">
      <c r="G210" s="63"/>
      <c r="H210" s="63"/>
      <c r="I210" s="63"/>
      <c r="M210" s="161">
        <v>22</v>
      </c>
      <c r="N210" s="161" t="s">
        <v>2790</v>
      </c>
      <c r="O210" s="161" t="s">
        <v>1999</v>
      </c>
      <c r="P210" s="160" t="s">
        <v>2791</v>
      </c>
      <c r="Q210" s="160" t="s">
        <v>2792</v>
      </c>
    </row>
    <row r="211" spans="7:17" x14ac:dyDescent="0.2">
      <c r="G211" s="63"/>
      <c r="H211" s="63"/>
      <c r="I211" s="63"/>
      <c r="M211" s="161">
        <v>23</v>
      </c>
      <c r="N211" s="161" t="s">
        <v>2794</v>
      </c>
      <c r="O211" s="161" t="s">
        <v>1999</v>
      </c>
      <c r="P211" s="160" t="s">
        <v>2795</v>
      </c>
      <c r="Q211" s="160" t="s">
        <v>207</v>
      </c>
    </row>
    <row r="212" spans="7:17" x14ac:dyDescent="0.2">
      <c r="G212" s="63"/>
      <c r="H212" s="63"/>
      <c r="I212" s="63"/>
      <c r="M212" s="161">
        <v>24</v>
      </c>
      <c r="N212" s="161" t="s">
        <v>864</v>
      </c>
      <c r="O212" s="161" t="s">
        <v>1999</v>
      </c>
      <c r="P212" s="160" t="s">
        <v>865</v>
      </c>
      <c r="Q212" s="160" t="s">
        <v>866</v>
      </c>
    </row>
    <row r="213" spans="7:17" x14ac:dyDescent="0.2">
      <c r="G213" s="63"/>
      <c r="H213" s="63"/>
      <c r="I213" s="63"/>
      <c r="M213" s="161">
        <v>25</v>
      </c>
      <c r="N213" s="161" t="s">
        <v>880</v>
      </c>
      <c r="O213" s="161" t="s">
        <v>1999</v>
      </c>
      <c r="P213" s="160" t="s">
        <v>2797</v>
      </c>
      <c r="Q213" s="160" t="s">
        <v>881</v>
      </c>
    </row>
    <row r="214" spans="7:17" x14ac:dyDescent="0.2">
      <c r="G214" s="63"/>
      <c r="H214" s="63"/>
      <c r="I214" s="63"/>
      <c r="M214" s="161">
        <v>26</v>
      </c>
      <c r="N214" s="161" t="s">
        <v>882</v>
      </c>
      <c r="O214" s="161" t="s">
        <v>1999</v>
      </c>
      <c r="P214" s="160" t="s">
        <v>883</v>
      </c>
      <c r="Q214" s="160" t="s">
        <v>538</v>
      </c>
    </row>
    <row r="215" spans="7:17" x14ac:dyDescent="0.2">
      <c r="G215" s="63"/>
      <c r="H215" s="63"/>
      <c r="I215" s="63"/>
      <c r="M215" s="161">
        <v>27</v>
      </c>
      <c r="N215" s="161" t="s">
        <v>903</v>
      </c>
      <c r="O215" s="161" t="s">
        <v>1999</v>
      </c>
      <c r="P215" s="160" t="s">
        <v>230</v>
      </c>
      <c r="Q215" s="160" t="s">
        <v>904</v>
      </c>
    </row>
    <row r="216" spans="7:17" x14ac:dyDescent="0.2">
      <c r="G216" s="63"/>
      <c r="H216" s="63"/>
      <c r="I216" s="63"/>
      <c r="M216" s="161">
        <v>28</v>
      </c>
      <c r="N216" s="161" t="s">
        <v>905</v>
      </c>
      <c r="O216" s="161" t="s">
        <v>1999</v>
      </c>
      <c r="P216" s="160" t="s">
        <v>906</v>
      </c>
      <c r="Q216" s="160" t="s">
        <v>907</v>
      </c>
    </row>
    <row r="217" spans="7:17" x14ac:dyDescent="0.2">
      <c r="G217" s="63"/>
      <c r="H217" s="63"/>
      <c r="I217" s="63"/>
      <c r="M217" s="161">
        <v>29</v>
      </c>
      <c r="N217" s="161" t="s">
        <v>929</v>
      </c>
      <c r="O217" s="161" t="s">
        <v>1999</v>
      </c>
      <c r="P217" s="160" t="s">
        <v>930</v>
      </c>
      <c r="Q217" s="160" t="s">
        <v>931</v>
      </c>
    </row>
    <row r="218" spans="7:17" x14ac:dyDescent="0.2">
      <c r="G218" s="63"/>
      <c r="H218" s="63"/>
      <c r="I218" s="63"/>
      <c r="M218" s="161">
        <v>30</v>
      </c>
      <c r="N218" s="161" t="s">
        <v>953</v>
      </c>
      <c r="O218" s="161" t="s">
        <v>1999</v>
      </c>
      <c r="P218" s="160" t="s">
        <v>2805</v>
      </c>
      <c r="Q218" s="160" t="s">
        <v>954</v>
      </c>
    </row>
    <row r="219" spans="7:17" x14ac:dyDescent="0.2">
      <c r="G219" s="63"/>
      <c r="H219" s="63"/>
      <c r="I219" s="63"/>
      <c r="M219" s="161">
        <v>31</v>
      </c>
      <c r="N219" s="161" t="s">
        <v>955</v>
      </c>
      <c r="O219" s="161" t="s">
        <v>1999</v>
      </c>
      <c r="P219" s="160" t="s">
        <v>956</v>
      </c>
      <c r="Q219" s="160" t="s">
        <v>245</v>
      </c>
    </row>
    <row r="220" spans="7:17" x14ac:dyDescent="0.2">
      <c r="G220" s="63"/>
      <c r="H220" s="63"/>
      <c r="I220" s="63"/>
      <c r="M220" s="161">
        <v>32</v>
      </c>
      <c r="N220" s="161" t="s">
        <v>978</v>
      </c>
      <c r="O220" s="161" t="s">
        <v>1999</v>
      </c>
      <c r="P220" s="160" t="s">
        <v>2259</v>
      </c>
      <c r="Q220" s="160" t="s">
        <v>979</v>
      </c>
    </row>
    <row r="221" spans="7:17" x14ac:dyDescent="0.2">
      <c r="G221" s="63"/>
      <c r="H221" s="63"/>
      <c r="I221" s="63"/>
      <c r="M221" s="161">
        <v>33</v>
      </c>
      <c r="N221" s="161" t="s">
        <v>980</v>
      </c>
      <c r="O221" s="161" t="s">
        <v>1999</v>
      </c>
      <c r="P221" s="160" t="s">
        <v>981</v>
      </c>
      <c r="Q221" s="160" t="s">
        <v>982</v>
      </c>
    </row>
    <row r="222" spans="7:17" x14ac:dyDescent="0.2">
      <c r="G222" s="63"/>
      <c r="H222" s="63"/>
      <c r="I222" s="63"/>
      <c r="M222" s="161">
        <v>34</v>
      </c>
      <c r="N222" s="161" t="s">
        <v>1000</v>
      </c>
      <c r="O222" s="161" t="s">
        <v>1999</v>
      </c>
      <c r="P222" s="160" t="s">
        <v>163</v>
      </c>
      <c r="Q222" s="160" t="s">
        <v>1001</v>
      </c>
    </row>
    <row r="223" spans="7:17" x14ac:dyDescent="0.2">
      <c r="G223" s="63"/>
      <c r="H223" s="63"/>
      <c r="I223" s="63"/>
      <c r="M223" s="161">
        <v>35</v>
      </c>
      <c r="N223" s="161" t="s">
        <v>1002</v>
      </c>
      <c r="O223" s="161" t="s">
        <v>1999</v>
      </c>
      <c r="P223" s="160" t="s">
        <v>1003</v>
      </c>
      <c r="Q223" s="160" t="s">
        <v>1004</v>
      </c>
    </row>
    <row r="224" spans="7:17" x14ac:dyDescent="0.2">
      <c r="G224" s="63"/>
      <c r="H224" s="63"/>
      <c r="I224" s="63"/>
      <c r="M224" s="161">
        <v>36</v>
      </c>
      <c r="N224" s="161" t="s">
        <v>1026</v>
      </c>
      <c r="O224" s="161" t="s">
        <v>1999</v>
      </c>
      <c r="P224" s="160" t="s">
        <v>2810</v>
      </c>
      <c r="Q224" s="160" t="s">
        <v>1027</v>
      </c>
    </row>
    <row r="225" spans="7:17" x14ac:dyDescent="0.2">
      <c r="G225" s="63"/>
      <c r="H225" s="63"/>
      <c r="I225" s="63"/>
      <c r="M225" s="161">
        <v>37</v>
      </c>
      <c r="N225" s="161" t="s">
        <v>1028</v>
      </c>
      <c r="O225" s="161" t="s">
        <v>1999</v>
      </c>
      <c r="P225" s="160" t="s">
        <v>1029</v>
      </c>
      <c r="Q225" s="160" t="s">
        <v>538</v>
      </c>
    </row>
    <row r="226" spans="7:17" x14ac:dyDescent="0.2">
      <c r="G226" s="63"/>
      <c r="H226" s="63"/>
      <c r="I226" s="63"/>
      <c r="M226" s="161">
        <v>38</v>
      </c>
      <c r="N226" s="161" t="s">
        <v>1042</v>
      </c>
      <c r="O226" s="161" t="s">
        <v>1999</v>
      </c>
      <c r="P226" s="160" t="s">
        <v>3025</v>
      </c>
      <c r="Q226" s="160" t="s">
        <v>569</v>
      </c>
    </row>
    <row r="227" spans="7:17" x14ac:dyDescent="0.2">
      <c r="G227" s="63"/>
      <c r="H227" s="63"/>
      <c r="I227" s="63"/>
      <c r="M227" s="161">
        <v>39</v>
      </c>
      <c r="N227" s="161" t="s">
        <v>1043</v>
      </c>
      <c r="O227" s="161" t="s">
        <v>1999</v>
      </c>
      <c r="P227" s="160" t="s">
        <v>1044</v>
      </c>
      <c r="Q227" s="160" t="s">
        <v>1045</v>
      </c>
    </row>
    <row r="228" spans="7:17" x14ac:dyDescent="0.2">
      <c r="G228" s="63"/>
      <c r="H228" s="63"/>
      <c r="I228" s="63"/>
      <c r="M228" s="161">
        <v>40</v>
      </c>
      <c r="N228" s="161" t="s">
        <v>2260</v>
      </c>
      <c r="O228" s="161" t="s">
        <v>1999</v>
      </c>
      <c r="P228" s="160" t="s">
        <v>2261</v>
      </c>
      <c r="Q228" s="160" t="s">
        <v>2262</v>
      </c>
    </row>
    <row r="229" spans="7:17" x14ac:dyDescent="0.2">
      <c r="G229" s="63"/>
      <c r="H229" s="63"/>
      <c r="I229" s="63"/>
      <c r="M229" s="161">
        <v>41</v>
      </c>
      <c r="N229" s="161" t="s">
        <v>2263</v>
      </c>
      <c r="O229" s="161" t="s">
        <v>1999</v>
      </c>
      <c r="P229" s="160" t="s">
        <v>2264</v>
      </c>
      <c r="Q229" s="160" t="s">
        <v>2265</v>
      </c>
    </row>
    <row r="230" spans="7:17" x14ac:dyDescent="0.2">
      <c r="G230" s="63"/>
      <c r="H230" s="63"/>
      <c r="I230" s="63"/>
      <c r="M230" s="161">
        <v>42</v>
      </c>
      <c r="N230" s="161" t="s">
        <v>2818</v>
      </c>
      <c r="O230" s="161" t="s">
        <v>1999</v>
      </c>
      <c r="P230" s="160" t="s">
        <v>2819</v>
      </c>
      <c r="Q230" s="160" t="s">
        <v>2643</v>
      </c>
    </row>
    <row r="231" spans="7:17" x14ac:dyDescent="0.2">
      <c r="G231" s="63"/>
      <c r="H231" s="63"/>
      <c r="I231" s="63"/>
    </row>
  </sheetData>
  <sortState xmlns:xlrd2="http://schemas.microsoft.com/office/spreadsheetml/2017/richdata2" ref="M3:Q194">
    <sortCondition ref="O3:O194"/>
    <sortCondition ref="M3:M194"/>
  </sortState>
  <mergeCells count="6">
    <mergeCell ref="AE1:AI1"/>
    <mergeCell ref="A1:E1"/>
    <mergeCell ref="G1:K1"/>
    <mergeCell ref="M1:Q1"/>
    <mergeCell ref="S1:W1"/>
    <mergeCell ref="Y1:A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9CC6-FA87-459A-A5DB-893AFBF8A23A}">
  <sheetPr>
    <outlinePr summaryBelow="0" summaryRight="0"/>
    <pageSetUpPr fitToPage="1"/>
  </sheetPr>
  <dimension ref="A1:O54"/>
  <sheetViews>
    <sheetView showGridLines="0" topLeftCell="A13" zoomScale="85" zoomScaleNormal="85" workbookViewId="0">
      <selection activeCell="A11" sqref="A11"/>
    </sheetView>
  </sheetViews>
  <sheetFormatPr defaultColWidth="14.42578125" defaultRowHeight="15.75" customHeight="1" x14ac:dyDescent="0.55000000000000004"/>
  <cols>
    <col min="1" max="1" width="5.85546875" style="3" customWidth="1"/>
    <col min="2" max="3" width="9" style="3" customWidth="1"/>
    <col min="4" max="4" width="19.85546875" style="3" customWidth="1"/>
    <col min="5" max="5" width="16.140625" style="3" customWidth="1"/>
    <col min="6" max="6" width="13.28515625" style="3" customWidth="1"/>
    <col min="7" max="10" width="11.5703125" style="3" customWidth="1"/>
    <col min="11" max="11" width="6" style="3" customWidth="1"/>
    <col min="12" max="12" width="6.28515625" style="3" customWidth="1"/>
    <col min="13" max="13" width="6.85546875" style="3" customWidth="1"/>
    <col min="14" max="15" width="1.5703125" style="3" customWidth="1"/>
    <col min="16" max="16384" width="14.42578125" style="3"/>
  </cols>
  <sheetData>
    <row r="1" spans="1:15" ht="24" x14ac:dyDescent="0.55000000000000004">
      <c r="A1" s="6"/>
      <c r="B1" s="28"/>
      <c r="C1" s="28"/>
      <c r="D1" s="6"/>
      <c r="E1" s="6"/>
      <c r="F1" s="1"/>
      <c r="G1" s="29"/>
      <c r="H1" s="30"/>
      <c r="I1" s="27"/>
      <c r="J1" s="27"/>
      <c r="K1" s="27"/>
      <c r="L1" s="27"/>
      <c r="M1" s="27"/>
      <c r="N1" s="27"/>
      <c r="O1" s="27"/>
    </row>
    <row r="2" spans="1:15" ht="24.75" thickBot="1" x14ac:dyDescent="0.6">
      <c r="A2" s="374" t="s">
        <v>2230</v>
      </c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6"/>
      <c r="O2" s="6"/>
    </row>
    <row r="3" spans="1:15" ht="19.5" customHeight="1" x14ac:dyDescent="0.55000000000000004">
      <c r="A3" s="376" t="s">
        <v>59</v>
      </c>
      <c r="B3" s="377"/>
      <c r="C3" s="377"/>
      <c r="D3" s="377"/>
      <c r="E3" s="378"/>
      <c r="F3" s="380" t="s">
        <v>60</v>
      </c>
      <c r="G3" s="383" t="s">
        <v>61</v>
      </c>
      <c r="H3" s="383" t="s">
        <v>62</v>
      </c>
      <c r="I3" s="383" t="s">
        <v>63</v>
      </c>
      <c r="J3" s="386" t="s">
        <v>64</v>
      </c>
      <c r="K3" s="389" t="s">
        <v>42</v>
      </c>
      <c r="L3" s="391" t="s">
        <v>58</v>
      </c>
      <c r="M3" s="393" t="s">
        <v>57</v>
      </c>
      <c r="N3" s="7"/>
      <c r="O3" s="7"/>
    </row>
    <row r="4" spans="1:15" ht="19.5" customHeight="1" x14ac:dyDescent="0.55000000000000004">
      <c r="A4" s="379"/>
      <c r="B4" s="375"/>
      <c r="C4" s="375"/>
      <c r="D4" s="375"/>
      <c r="E4" s="367"/>
      <c r="F4" s="381"/>
      <c r="G4" s="384"/>
      <c r="H4" s="384"/>
      <c r="I4" s="384"/>
      <c r="J4" s="387"/>
      <c r="K4" s="390"/>
      <c r="L4" s="392"/>
      <c r="M4" s="394"/>
      <c r="N4" s="7"/>
      <c r="O4" s="7"/>
    </row>
    <row r="5" spans="1:15" ht="12" customHeight="1" x14ac:dyDescent="0.55000000000000004">
      <c r="A5" s="379"/>
      <c r="B5" s="375"/>
      <c r="C5" s="375"/>
      <c r="D5" s="375"/>
      <c r="E5" s="367"/>
      <c r="F5" s="381"/>
      <c r="G5" s="384"/>
      <c r="H5" s="384"/>
      <c r="I5" s="384"/>
      <c r="J5" s="387"/>
      <c r="K5" s="390"/>
      <c r="L5" s="392"/>
      <c r="M5" s="394"/>
      <c r="N5" s="7"/>
      <c r="O5" s="7"/>
    </row>
    <row r="6" spans="1:15" ht="13.5" customHeight="1" x14ac:dyDescent="0.55000000000000004">
      <c r="A6" s="379"/>
      <c r="B6" s="375"/>
      <c r="C6" s="375"/>
      <c r="D6" s="375"/>
      <c r="E6" s="367"/>
      <c r="F6" s="381"/>
      <c r="G6" s="384"/>
      <c r="H6" s="384"/>
      <c r="I6" s="384"/>
      <c r="J6" s="387"/>
      <c r="K6" s="390"/>
      <c r="L6" s="392"/>
      <c r="M6" s="394"/>
      <c r="N6" s="7"/>
      <c r="O6" s="7"/>
    </row>
    <row r="7" spans="1:15" ht="12.75" customHeight="1" x14ac:dyDescent="0.55000000000000004">
      <c r="A7" s="379"/>
      <c r="B7" s="375"/>
      <c r="C7" s="375"/>
      <c r="D7" s="375"/>
      <c r="E7" s="367"/>
      <c r="F7" s="381"/>
      <c r="G7" s="384"/>
      <c r="H7" s="384"/>
      <c r="I7" s="384"/>
      <c r="J7" s="387"/>
      <c r="K7" s="390"/>
      <c r="L7" s="392"/>
      <c r="M7" s="394"/>
      <c r="N7" s="7"/>
      <c r="O7" s="7"/>
    </row>
    <row r="8" spans="1:15" ht="12.75" customHeight="1" thickBot="1" x14ac:dyDescent="0.6">
      <c r="A8" s="379"/>
      <c r="B8" s="366"/>
      <c r="C8" s="366"/>
      <c r="D8" s="366"/>
      <c r="E8" s="367"/>
      <c r="F8" s="382"/>
      <c r="G8" s="385"/>
      <c r="H8" s="385"/>
      <c r="I8" s="385"/>
      <c r="J8" s="388"/>
      <c r="K8" s="390"/>
      <c r="L8" s="392"/>
      <c r="M8" s="394"/>
      <c r="N8" s="7"/>
      <c r="O8" s="7"/>
    </row>
    <row r="9" spans="1:15" ht="19.5" customHeight="1" x14ac:dyDescent="0.55000000000000004">
      <c r="A9" s="395" t="s">
        <v>54</v>
      </c>
      <c r="B9" s="397" t="s">
        <v>56</v>
      </c>
      <c r="C9" s="368" t="s">
        <v>1557</v>
      </c>
      <c r="D9" s="370" t="s">
        <v>55</v>
      </c>
      <c r="E9" s="371"/>
      <c r="F9" s="365" t="s">
        <v>65</v>
      </c>
      <c r="G9" s="375"/>
      <c r="H9" s="375"/>
      <c r="I9" s="375"/>
      <c r="J9" s="367"/>
      <c r="K9" s="390"/>
      <c r="L9" s="392"/>
      <c r="M9" s="394"/>
      <c r="N9" s="7"/>
      <c r="O9" s="7"/>
    </row>
    <row r="10" spans="1:15" ht="19.5" customHeight="1" thickBot="1" x14ac:dyDescent="0.6">
      <c r="A10" s="396"/>
      <c r="B10" s="398"/>
      <c r="C10" s="369"/>
      <c r="D10" s="372"/>
      <c r="E10" s="373"/>
      <c r="F10" s="365" t="s">
        <v>66</v>
      </c>
      <c r="G10" s="366"/>
      <c r="H10" s="366"/>
      <c r="I10" s="366"/>
      <c r="J10" s="367"/>
      <c r="K10" s="390"/>
      <c r="L10" s="392"/>
      <c r="M10" s="394"/>
      <c r="N10" s="7"/>
      <c r="O10" s="7"/>
    </row>
    <row r="11" spans="1:15" ht="22.5" customHeight="1" x14ac:dyDescent="0.55000000000000004">
      <c r="A11" s="31"/>
      <c r="B11" s="55"/>
      <c r="C11" s="64"/>
      <c r="D11" s="69"/>
      <c r="E11" s="70"/>
      <c r="F11" s="66">
        <v>3</v>
      </c>
      <c r="G11" s="34">
        <v>3</v>
      </c>
      <c r="H11" s="34">
        <v>3</v>
      </c>
      <c r="I11" s="34">
        <v>3</v>
      </c>
      <c r="J11" s="35">
        <v>3</v>
      </c>
      <c r="K11" s="36">
        <f>IF(COUNTA(F11:J11)&gt;0,AVERAGE(F11:J11),)</f>
        <v>3</v>
      </c>
      <c r="L11" s="37">
        <f>IF(COUNTA(F11:J11)&gt;0,IF(COUNTIF(F11:J11,"0")&gt;0,0,IF(K11&gt;2.75,3,IF(K11&gt;=1.75,2,IF(K11&gt;=1,1,IF(K11&lt;1,0,))))),)</f>
        <v>3</v>
      </c>
      <c r="M11" s="38" t="str">
        <f>IF(COUNTA(F11:J11)&gt;0,IF(COUNTIF(F11:J11,"0")&gt;0,"ไม่ผ่าน",IF(K11&gt;2.75,"ดีเยี่ยม",IF(K11&gt;=1.75,"ดี",IF(K11&gt;=1,"ผ่าน",IF(K11&lt;1,"ไม่ผ่าน",))))),)</f>
        <v>ดีเยี่ยม</v>
      </c>
      <c r="N11" s="4"/>
      <c r="O11" s="4"/>
    </row>
    <row r="12" spans="1:15" ht="22.5" customHeight="1" x14ac:dyDescent="0.55000000000000004">
      <c r="A12" s="39"/>
      <c r="B12" s="40"/>
      <c r="C12" s="56"/>
      <c r="D12" s="71"/>
      <c r="E12" s="57"/>
      <c r="F12" s="67">
        <v>3</v>
      </c>
      <c r="G12" s="42">
        <v>3</v>
      </c>
      <c r="H12" s="42">
        <v>3</v>
      </c>
      <c r="I12" s="42">
        <v>3</v>
      </c>
      <c r="J12" s="43">
        <v>3</v>
      </c>
      <c r="K12" s="44">
        <f t="shared" ref="K12:K15" si="0">IF(COUNTA(F12:J12)&gt;0,AVERAGE(F12:J12),)</f>
        <v>3</v>
      </c>
      <c r="L12" s="45">
        <f t="shared" ref="L12:L15" si="1">IF(COUNTA(F12:J12)&gt;0,IF(COUNTIF(F12:J12,"0")&gt;0,0,IF(K12&gt;2.75,3,IF(K12&gt;=1.75,2,IF(K12&gt;=1,1,IF(K12&lt;1,0,))))),)</f>
        <v>3</v>
      </c>
      <c r="M12" s="46" t="str">
        <f t="shared" ref="M12:M15" si="2">IF(COUNTA(F12:J12)&gt;0,IF(COUNTIF(F12:J12,"0")&gt;0,"ไม่ผ่าน",IF(K12&gt;2.75,"ดีเยี่ยม",IF(K12&gt;=1.75,"ดี",IF(K12&gt;=1,"ผ่าน",IF(K12&lt;1,"ไม่ผ่าน",))))),)</f>
        <v>ดีเยี่ยม</v>
      </c>
      <c r="N12" s="4"/>
      <c r="O12" s="4"/>
    </row>
    <row r="13" spans="1:15" ht="22.5" customHeight="1" x14ac:dyDescent="0.55000000000000004">
      <c r="A13" s="39"/>
      <c r="B13" s="40"/>
      <c r="C13" s="56"/>
      <c r="D13" s="71"/>
      <c r="E13" s="57"/>
      <c r="F13" s="67">
        <v>3</v>
      </c>
      <c r="G13" s="42">
        <v>3</v>
      </c>
      <c r="H13" s="42">
        <v>3</v>
      </c>
      <c r="I13" s="42">
        <v>3</v>
      </c>
      <c r="J13" s="43">
        <v>3</v>
      </c>
      <c r="K13" s="44">
        <f t="shared" si="0"/>
        <v>3</v>
      </c>
      <c r="L13" s="45">
        <f t="shared" si="1"/>
        <v>3</v>
      </c>
      <c r="M13" s="46" t="str">
        <f t="shared" si="2"/>
        <v>ดีเยี่ยม</v>
      </c>
      <c r="N13" s="4"/>
      <c r="O13" s="4"/>
    </row>
    <row r="14" spans="1:15" ht="22.5" customHeight="1" x14ac:dyDescent="0.55000000000000004">
      <c r="A14" s="39"/>
      <c r="B14" s="40"/>
      <c r="C14" s="56"/>
      <c r="D14" s="71"/>
      <c r="E14" s="57"/>
      <c r="F14" s="67">
        <v>3</v>
      </c>
      <c r="G14" s="42">
        <v>3</v>
      </c>
      <c r="H14" s="42">
        <v>3</v>
      </c>
      <c r="I14" s="42">
        <v>3</v>
      </c>
      <c r="J14" s="43">
        <v>3</v>
      </c>
      <c r="K14" s="44">
        <f t="shared" si="0"/>
        <v>3</v>
      </c>
      <c r="L14" s="45">
        <f t="shared" si="1"/>
        <v>3</v>
      </c>
      <c r="M14" s="46" t="str">
        <f t="shared" si="2"/>
        <v>ดีเยี่ยม</v>
      </c>
      <c r="N14" s="4"/>
      <c r="O14" s="4"/>
    </row>
    <row r="15" spans="1:15" ht="22.5" customHeight="1" thickBot="1" x14ac:dyDescent="0.6">
      <c r="A15" s="47"/>
      <c r="B15" s="48"/>
      <c r="C15" s="65"/>
      <c r="D15" s="72"/>
      <c r="E15" s="73"/>
      <c r="F15" s="68">
        <v>3</v>
      </c>
      <c r="G15" s="50">
        <v>3</v>
      </c>
      <c r="H15" s="50">
        <v>3</v>
      </c>
      <c r="I15" s="50">
        <v>3</v>
      </c>
      <c r="J15" s="51">
        <v>3</v>
      </c>
      <c r="K15" s="52">
        <f t="shared" si="0"/>
        <v>3</v>
      </c>
      <c r="L15" s="53">
        <f t="shared" si="1"/>
        <v>3</v>
      </c>
      <c r="M15" s="54" t="str">
        <f t="shared" si="2"/>
        <v>ดีเยี่ยม</v>
      </c>
      <c r="N15" s="4"/>
      <c r="O15" s="4"/>
    </row>
    <row r="16" spans="1:15" ht="22.5" customHeight="1" x14ac:dyDescent="0.55000000000000004">
      <c r="A16" s="31"/>
      <c r="B16" s="32"/>
      <c r="C16" s="32"/>
      <c r="D16" s="69"/>
      <c r="E16" s="70"/>
      <c r="F16" s="33">
        <v>3</v>
      </c>
      <c r="G16" s="34">
        <v>3</v>
      </c>
      <c r="H16" s="34">
        <v>3</v>
      </c>
      <c r="I16" s="34">
        <v>3</v>
      </c>
      <c r="J16" s="35">
        <v>3</v>
      </c>
      <c r="K16" s="36">
        <f>IF(COUNTA(F16:J16)&gt;0,AVERAGE(F16:J16),)</f>
        <v>3</v>
      </c>
      <c r="L16" s="37">
        <f>IF(COUNTA(F16:J16)&gt;0,IF(COUNTIF(F16:J16,"0")&gt;0,0,IF(K16&gt;2.75,3,IF(K16&gt;=1.75,2,IF(K16&gt;=1,1,IF(K16&lt;1,0,))))),)</f>
        <v>3</v>
      </c>
      <c r="M16" s="38" t="str">
        <f>IF(COUNTA(F16:J16)&gt;0,IF(COUNTIF(F16:J16,"0")&gt;0,"ไม่ผ่าน",IF(K16&gt;2.75,"ดีเยี่ยม",IF(K16&gt;=1.75,"ดี",IF(K16&gt;=1,"ผ่าน",IF(K16&lt;1,"ไม่ผ่าน",))))),)</f>
        <v>ดีเยี่ยม</v>
      </c>
      <c r="N16" s="4"/>
      <c r="O16" s="4"/>
    </row>
    <row r="17" spans="1:15" ht="22.5" customHeight="1" x14ac:dyDescent="0.55000000000000004">
      <c r="A17" s="39"/>
      <c r="B17" s="40"/>
      <c r="C17" s="40"/>
      <c r="D17" s="71"/>
      <c r="E17" s="57"/>
      <c r="F17" s="41">
        <v>3</v>
      </c>
      <c r="G17" s="42">
        <v>3</v>
      </c>
      <c r="H17" s="42">
        <v>3</v>
      </c>
      <c r="I17" s="42">
        <v>3</v>
      </c>
      <c r="J17" s="43">
        <v>3</v>
      </c>
      <c r="K17" s="44">
        <f t="shared" ref="K17:K20" si="3">IF(COUNTA(F17:J17)&gt;0,AVERAGE(F17:J17),)</f>
        <v>3</v>
      </c>
      <c r="L17" s="45">
        <f t="shared" ref="L17:L20" si="4">IF(COUNTA(F17:J17)&gt;0,IF(COUNTIF(F17:J17,"0")&gt;0,0,IF(K17&gt;2.75,3,IF(K17&gt;=1.75,2,IF(K17&gt;=1,1,IF(K17&lt;1,0,))))),)</f>
        <v>3</v>
      </c>
      <c r="M17" s="46" t="str">
        <f t="shared" ref="M17:M20" si="5">IF(COUNTA(F17:J17)&gt;0,IF(COUNTIF(F17:J17,"0")&gt;0,"ไม่ผ่าน",IF(K17&gt;2.75,"ดีเยี่ยม",IF(K17&gt;=1.75,"ดี",IF(K17&gt;=1,"ผ่าน",IF(K17&lt;1,"ไม่ผ่าน",))))),)</f>
        <v>ดีเยี่ยม</v>
      </c>
      <c r="N17" s="4"/>
      <c r="O17" s="4"/>
    </row>
    <row r="18" spans="1:15" ht="22.5" customHeight="1" x14ac:dyDescent="0.55000000000000004">
      <c r="A18" s="39"/>
      <c r="B18" s="40"/>
      <c r="C18" s="40"/>
      <c r="D18" s="71"/>
      <c r="E18" s="57"/>
      <c r="F18" s="41">
        <v>3</v>
      </c>
      <c r="G18" s="42">
        <v>3</v>
      </c>
      <c r="H18" s="42">
        <v>3</v>
      </c>
      <c r="I18" s="42">
        <v>3</v>
      </c>
      <c r="J18" s="43">
        <v>3</v>
      </c>
      <c r="K18" s="44">
        <f t="shared" si="3"/>
        <v>3</v>
      </c>
      <c r="L18" s="45">
        <f t="shared" si="4"/>
        <v>3</v>
      </c>
      <c r="M18" s="46" t="str">
        <f t="shared" si="5"/>
        <v>ดีเยี่ยม</v>
      </c>
      <c r="N18" s="4"/>
      <c r="O18" s="4"/>
    </row>
    <row r="19" spans="1:15" ht="22.5" customHeight="1" x14ac:dyDescent="0.55000000000000004">
      <c r="A19" s="39"/>
      <c r="B19" s="40"/>
      <c r="C19" s="40"/>
      <c r="D19" s="71"/>
      <c r="E19" s="57"/>
      <c r="F19" s="41">
        <v>3</v>
      </c>
      <c r="G19" s="42">
        <v>3</v>
      </c>
      <c r="H19" s="42">
        <v>3</v>
      </c>
      <c r="I19" s="42">
        <v>3</v>
      </c>
      <c r="J19" s="43">
        <v>3</v>
      </c>
      <c r="K19" s="44">
        <f t="shared" si="3"/>
        <v>3</v>
      </c>
      <c r="L19" s="45">
        <f t="shared" si="4"/>
        <v>3</v>
      </c>
      <c r="M19" s="46" t="str">
        <f t="shared" si="5"/>
        <v>ดีเยี่ยม</v>
      </c>
      <c r="N19" s="4"/>
      <c r="O19" s="4"/>
    </row>
    <row r="20" spans="1:15" ht="22.5" customHeight="1" thickBot="1" x14ac:dyDescent="0.6">
      <c r="A20" s="47"/>
      <c r="B20" s="48"/>
      <c r="C20" s="48"/>
      <c r="D20" s="72"/>
      <c r="E20" s="73"/>
      <c r="F20" s="49">
        <v>3</v>
      </c>
      <c r="G20" s="50">
        <v>3</v>
      </c>
      <c r="H20" s="50">
        <v>3</v>
      </c>
      <c r="I20" s="50">
        <v>3</v>
      </c>
      <c r="J20" s="51">
        <v>3</v>
      </c>
      <c r="K20" s="52">
        <f t="shared" si="3"/>
        <v>3</v>
      </c>
      <c r="L20" s="53">
        <f t="shared" si="4"/>
        <v>3</v>
      </c>
      <c r="M20" s="54" t="str">
        <f t="shared" si="5"/>
        <v>ดีเยี่ยม</v>
      </c>
      <c r="N20" s="4"/>
      <c r="O20" s="4"/>
    </row>
    <row r="21" spans="1:15" ht="22.5" customHeight="1" x14ac:dyDescent="0.55000000000000004">
      <c r="A21" s="31"/>
      <c r="B21" s="32"/>
      <c r="C21" s="32"/>
      <c r="D21" s="69"/>
      <c r="E21" s="70"/>
      <c r="F21" s="33">
        <v>3</v>
      </c>
      <c r="G21" s="34">
        <v>3</v>
      </c>
      <c r="H21" s="34">
        <v>3</v>
      </c>
      <c r="I21" s="34">
        <v>3</v>
      </c>
      <c r="J21" s="35">
        <v>3</v>
      </c>
      <c r="K21" s="36">
        <f>IF(COUNTA(F21:J21)&gt;0,AVERAGE(F21:J21),)</f>
        <v>3</v>
      </c>
      <c r="L21" s="37">
        <f>IF(COUNTA(F21:J21)&gt;0,IF(COUNTIF(F21:J21,"0")&gt;0,0,IF(K21&gt;2.75,3,IF(K21&gt;=1.75,2,IF(K21&gt;=1,1,IF(K21&lt;1,0,))))),)</f>
        <v>3</v>
      </c>
      <c r="M21" s="38" t="str">
        <f>IF(COUNTA(F21:J21)&gt;0,IF(COUNTIF(F21:J21,"0")&gt;0,"ไม่ผ่าน",IF(K21&gt;2.75,"ดีเยี่ยม",IF(K21&gt;=1.75,"ดี",IF(K21&gt;=1,"ผ่าน",IF(K21&lt;1,"ไม่ผ่าน",))))),)</f>
        <v>ดีเยี่ยม</v>
      </c>
      <c r="N21" s="4"/>
      <c r="O21" s="4"/>
    </row>
    <row r="22" spans="1:15" ht="22.5" customHeight="1" x14ac:dyDescent="0.55000000000000004">
      <c r="A22" s="39"/>
      <c r="B22" s="40"/>
      <c r="C22" s="40"/>
      <c r="D22" s="71"/>
      <c r="E22" s="57"/>
      <c r="F22" s="41">
        <v>3</v>
      </c>
      <c r="G22" s="42">
        <v>3</v>
      </c>
      <c r="H22" s="42">
        <v>3</v>
      </c>
      <c r="I22" s="42">
        <v>3</v>
      </c>
      <c r="J22" s="43">
        <v>3</v>
      </c>
      <c r="K22" s="44">
        <f t="shared" ref="K22:K25" si="6">IF(COUNTA(F22:J22)&gt;0,AVERAGE(F22:J22),)</f>
        <v>3</v>
      </c>
      <c r="L22" s="45">
        <f t="shared" ref="L22:L25" si="7">IF(COUNTA(F22:J22)&gt;0,IF(COUNTIF(F22:J22,"0")&gt;0,0,IF(K22&gt;2.75,3,IF(K22&gt;=1.75,2,IF(K22&gt;=1,1,IF(K22&lt;1,0,))))),)</f>
        <v>3</v>
      </c>
      <c r="M22" s="46" t="str">
        <f t="shared" ref="M22:M25" si="8">IF(COUNTA(F22:J22)&gt;0,IF(COUNTIF(F22:J22,"0")&gt;0,"ไม่ผ่าน",IF(K22&gt;2.75,"ดีเยี่ยม",IF(K22&gt;=1.75,"ดี",IF(K22&gt;=1,"ผ่าน",IF(K22&lt;1,"ไม่ผ่าน",))))),)</f>
        <v>ดีเยี่ยม</v>
      </c>
      <c r="N22" s="4"/>
      <c r="O22" s="4"/>
    </row>
    <row r="23" spans="1:15" ht="22.5" customHeight="1" x14ac:dyDescent="0.55000000000000004">
      <c r="A23" s="39"/>
      <c r="B23" s="40"/>
      <c r="C23" s="40"/>
      <c r="D23" s="71"/>
      <c r="E23" s="57"/>
      <c r="F23" s="41">
        <v>3</v>
      </c>
      <c r="G23" s="42">
        <v>3</v>
      </c>
      <c r="H23" s="42">
        <v>3</v>
      </c>
      <c r="I23" s="42">
        <v>3</v>
      </c>
      <c r="J23" s="43">
        <v>3</v>
      </c>
      <c r="K23" s="44">
        <f t="shared" si="6"/>
        <v>3</v>
      </c>
      <c r="L23" s="45">
        <f t="shared" si="7"/>
        <v>3</v>
      </c>
      <c r="M23" s="46" t="str">
        <f t="shared" si="8"/>
        <v>ดีเยี่ยม</v>
      </c>
      <c r="N23" s="4"/>
      <c r="O23" s="4"/>
    </row>
    <row r="24" spans="1:15" ht="22.5" customHeight="1" x14ac:dyDescent="0.55000000000000004">
      <c r="A24" s="39"/>
      <c r="B24" s="40"/>
      <c r="C24" s="40"/>
      <c r="D24" s="71"/>
      <c r="E24" s="57"/>
      <c r="F24" s="41">
        <v>3</v>
      </c>
      <c r="G24" s="42">
        <v>3</v>
      </c>
      <c r="H24" s="42">
        <v>3</v>
      </c>
      <c r="I24" s="42">
        <v>3</v>
      </c>
      <c r="J24" s="43">
        <v>3</v>
      </c>
      <c r="K24" s="44">
        <f t="shared" si="6"/>
        <v>3</v>
      </c>
      <c r="L24" s="45">
        <f t="shared" si="7"/>
        <v>3</v>
      </c>
      <c r="M24" s="46" t="str">
        <f t="shared" si="8"/>
        <v>ดีเยี่ยม</v>
      </c>
      <c r="N24" s="4"/>
      <c r="O24" s="4"/>
    </row>
    <row r="25" spans="1:15" ht="22.5" customHeight="1" thickBot="1" x14ac:dyDescent="0.6">
      <c r="A25" s="47"/>
      <c r="B25" s="48"/>
      <c r="C25" s="48"/>
      <c r="D25" s="72"/>
      <c r="E25" s="73"/>
      <c r="F25" s="49">
        <v>3</v>
      </c>
      <c r="G25" s="50">
        <v>3</v>
      </c>
      <c r="H25" s="50">
        <v>3</v>
      </c>
      <c r="I25" s="50">
        <v>3</v>
      </c>
      <c r="J25" s="51">
        <v>3</v>
      </c>
      <c r="K25" s="52">
        <f t="shared" si="6"/>
        <v>3</v>
      </c>
      <c r="L25" s="53">
        <f t="shared" si="7"/>
        <v>3</v>
      </c>
      <c r="M25" s="54" t="str">
        <f t="shared" si="8"/>
        <v>ดีเยี่ยม</v>
      </c>
      <c r="N25" s="4"/>
      <c r="O25" s="4"/>
    </row>
    <row r="26" spans="1:15" ht="22.5" customHeight="1" x14ac:dyDescent="0.55000000000000004">
      <c r="A26" s="31"/>
      <c r="B26" s="32"/>
      <c r="C26" s="32"/>
      <c r="D26" s="69"/>
      <c r="E26" s="70"/>
      <c r="F26" s="33">
        <v>3</v>
      </c>
      <c r="G26" s="34">
        <v>3</v>
      </c>
      <c r="H26" s="34">
        <v>3</v>
      </c>
      <c r="I26" s="34">
        <v>3</v>
      </c>
      <c r="J26" s="35">
        <v>3</v>
      </c>
      <c r="K26" s="36">
        <f>IF(COUNTA(F26:J26)&gt;0,AVERAGE(F26:J26),)</f>
        <v>3</v>
      </c>
      <c r="L26" s="37">
        <f>IF(COUNTA(F26:J26)&gt;0,IF(COUNTIF(F26:J26,"0")&gt;0,0,IF(K26&gt;2.75,3,IF(K26&gt;=1.75,2,IF(K26&gt;=1,1,IF(K26&lt;1,0,))))),)</f>
        <v>3</v>
      </c>
      <c r="M26" s="38" t="str">
        <f>IF(COUNTA(F26:J26)&gt;0,IF(COUNTIF(F26:J26,"0")&gt;0,"ไม่ผ่าน",IF(K26&gt;2.75,"ดีเยี่ยม",IF(K26&gt;=1.75,"ดี",IF(K26&gt;=1,"ผ่าน",IF(K26&lt;1,"ไม่ผ่าน",))))),)</f>
        <v>ดีเยี่ยม</v>
      </c>
      <c r="N26" s="4"/>
      <c r="O26" s="4"/>
    </row>
    <row r="27" spans="1:15" ht="22.5" customHeight="1" x14ac:dyDescent="0.55000000000000004">
      <c r="A27" s="39"/>
      <c r="B27" s="40"/>
      <c r="C27" s="40"/>
      <c r="D27" s="71"/>
      <c r="E27" s="57"/>
      <c r="F27" s="41">
        <v>3</v>
      </c>
      <c r="G27" s="42">
        <v>3</v>
      </c>
      <c r="H27" s="42">
        <v>3</v>
      </c>
      <c r="I27" s="42">
        <v>3</v>
      </c>
      <c r="J27" s="43">
        <v>3</v>
      </c>
      <c r="K27" s="44">
        <f t="shared" ref="K27:K30" si="9">IF(COUNTA(F27:J27)&gt;0,AVERAGE(F27:J27),)</f>
        <v>3</v>
      </c>
      <c r="L27" s="45">
        <f t="shared" ref="L27:L30" si="10">IF(COUNTA(F27:J27)&gt;0,IF(COUNTIF(F27:J27,"0")&gt;0,0,IF(K27&gt;2.75,3,IF(K27&gt;=1.75,2,IF(K27&gt;=1,1,IF(K27&lt;1,0,))))),)</f>
        <v>3</v>
      </c>
      <c r="M27" s="46" t="str">
        <f t="shared" ref="M27:M30" si="11">IF(COUNTA(F27:J27)&gt;0,IF(COUNTIF(F27:J27,"0")&gt;0,"ไม่ผ่าน",IF(K27&gt;2.75,"ดีเยี่ยม",IF(K27&gt;=1.75,"ดี",IF(K27&gt;=1,"ผ่าน",IF(K27&lt;1,"ไม่ผ่าน",))))),)</f>
        <v>ดีเยี่ยม</v>
      </c>
      <c r="N27" s="4"/>
      <c r="O27" s="4"/>
    </row>
    <row r="28" spans="1:15" ht="22.5" customHeight="1" x14ac:dyDescent="0.55000000000000004">
      <c r="A28" s="39"/>
      <c r="B28" s="40"/>
      <c r="C28" s="40"/>
      <c r="D28" s="71"/>
      <c r="E28" s="57"/>
      <c r="F28" s="41">
        <v>3</v>
      </c>
      <c r="G28" s="42">
        <v>3</v>
      </c>
      <c r="H28" s="42">
        <v>3</v>
      </c>
      <c r="I28" s="42">
        <v>3</v>
      </c>
      <c r="J28" s="43">
        <v>3</v>
      </c>
      <c r="K28" s="44">
        <f t="shared" si="9"/>
        <v>3</v>
      </c>
      <c r="L28" s="45">
        <f t="shared" si="10"/>
        <v>3</v>
      </c>
      <c r="M28" s="46" t="str">
        <f t="shared" si="11"/>
        <v>ดีเยี่ยม</v>
      </c>
      <c r="N28" s="4"/>
      <c r="O28" s="4"/>
    </row>
    <row r="29" spans="1:15" ht="22.5" customHeight="1" x14ac:dyDescent="0.55000000000000004">
      <c r="A29" s="39"/>
      <c r="B29" s="40"/>
      <c r="C29" s="40"/>
      <c r="D29" s="71"/>
      <c r="E29" s="57"/>
      <c r="F29" s="41">
        <v>3</v>
      </c>
      <c r="G29" s="42">
        <v>3</v>
      </c>
      <c r="H29" s="42">
        <v>3</v>
      </c>
      <c r="I29" s="42">
        <v>3</v>
      </c>
      <c r="J29" s="43">
        <v>3</v>
      </c>
      <c r="K29" s="44">
        <f t="shared" si="9"/>
        <v>3</v>
      </c>
      <c r="L29" s="45">
        <f t="shared" si="10"/>
        <v>3</v>
      </c>
      <c r="M29" s="46" t="str">
        <f t="shared" si="11"/>
        <v>ดีเยี่ยม</v>
      </c>
      <c r="N29" s="4"/>
      <c r="O29" s="4"/>
    </row>
    <row r="30" spans="1:15" ht="22.5" customHeight="1" thickBot="1" x14ac:dyDescent="0.6">
      <c r="A30" s="47"/>
      <c r="B30" s="48"/>
      <c r="C30" s="48"/>
      <c r="D30" s="72"/>
      <c r="E30" s="73"/>
      <c r="F30" s="49">
        <v>3</v>
      </c>
      <c r="G30" s="50">
        <v>3</v>
      </c>
      <c r="H30" s="50">
        <v>3</v>
      </c>
      <c r="I30" s="50">
        <v>3</v>
      </c>
      <c r="J30" s="51">
        <v>3</v>
      </c>
      <c r="K30" s="52">
        <f t="shared" si="9"/>
        <v>3</v>
      </c>
      <c r="L30" s="53">
        <f t="shared" si="10"/>
        <v>3</v>
      </c>
      <c r="M30" s="54" t="str">
        <f t="shared" si="11"/>
        <v>ดีเยี่ยม</v>
      </c>
      <c r="N30" s="4"/>
      <c r="O30" s="4"/>
    </row>
    <row r="31" spans="1:15" ht="22.5" customHeight="1" x14ac:dyDescent="0.55000000000000004">
      <c r="A31" s="31"/>
      <c r="B31" s="32"/>
      <c r="C31" s="32"/>
      <c r="D31" s="69"/>
      <c r="E31" s="70"/>
      <c r="F31" s="33">
        <v>3</v>
      </c>
      <c r="G31" s="34">
        <v>3</v>
      </c>
      <c r="H31" s="34">
        <v>3</v>
      </c>
      <c r="I31" s="34">
        <v>3</v>
      </c>
      <c r="J31" s="35">
        <v>3</v>
      </c>
      <c r="K31" s="36">
        <f>IF(COUNTA(F31:J31)&gt;0,AVERAGE(F31:J31),)</f>
        <v>3</v>
      </c>
      <c r="L31" s="37">
        <f>IF(COUNTA(F31:J31)&gt;0,IF(COUNTIF(F31:J31,"0")&gt;0,0,IF(K31&gt;2.75,3,IF(K31&gt;=1.75,2,IF(K31&gt;=1,1,IF(K31&lt;1,0,))))),)</f>
        <v>3</v>
      </c>
      <c r="M31" s="38" t="str">
        <f>IF(COUNTA(F31:J31)&gt;0,IF(COUNTIF(F31:J31,"0")&gt;0,"ไม่ผ่าน",IF(K31&gt;2.75,"ดีเยี่ยม",IF(K31&gt;=1.75,"ดี",IF(K31&gt;=1,"ผ่าน",IF(K31&lt;1,"ไม่ผ่าน",))))),)</f>
        <v>ดีเยี่ยม</v>
      </c>
      <c r="N31" s="4"/>
      <c r="O31" s="4"/>
    </row>
    <row r="32" spans="1:15" ht="22.5" customHeight="1" x14ac:dyDescent="0.55000000000000004">
      <c r="A32" s="39"/>
      <c r="B32" s="40"/>
      <c r="C32" s="40"/>
      <c r="D32" s="71"/>
      <c r="E32" s="57"/>
      <c r="F32" s="41">
        <v>3</v>
      </c>
      <c r="G32" s="42">
        <v>3</v>
      </c>
      <c r="H32" s="42">
        <v>3</v>
      </c>
      <c r="I32" s="42">
        <v>3</v>
      </c>
      <c r="J32" s="43">
        <v>3</v>
      </c>
      <c r="K32" s="44">
        <f t="shared" ref="K32:K35" si="12">IF(COUNTA(F32:J32)&gt;0,AVERAGE(F32:J32),)</f>
        <v>3</v>
      </c>
      <c r="L32" s="45">
        <f t="shared" ref="L32:L35" si="13">IF(COUNTA(F32:J32)&gt;0,IF(COUNTIF(F32:J32,"0")&gt;0,0,IF(K32&gt;2.75,3,IF(K32&gt;=1.75,2,IF(K32&gt;=1,1,IF(K32&lt;1,0,))))),)</f>
        <v>3</v>
      </c>
      <c r="M32" s="46" t="str">
        <f t="shared" ref="M32:M35" si="14">IF(COUNTA(F32:J32)&gt;0,IF(COUNTIF(F32:J32,"0")&gt;0,"ไม่ผ่าน",IF(K32&gt;2.75,"ดีเยี่ยม",IF(K32&gt;=1.75,"ดี",IF(K32&gt;=1,"ผ่าน",IF(K32&lt;1,"ไม่ผ่าน",))))),)</f>
        <v>ดีเยี่ยม</v>
      </c>
      <c r="N32" s="4"/>
      <c r="O32" s="4"/>
    </row>
    <row r="33" spans="1:15" ht="22.5" customHeight="1" x14ac:dyDescent="0.55000000000000004">
      <c r="A33" s="39"/>
      <c r="B33" s="40"/>
      <c r="C33" s="40"/>
      <c r="D33" s="71"/>
      <c r="E33" s="57"/>
      <c r="F33" s="41">
        <v>3</v>
      </c>
      <c r="G33" s="42">
        <v>3</v>
      </c>
      <c r="H33" s="42">
        <v>3</v>
      </c>
      <c r="I33" s="42">
        <v>3</v>
      </c>
      <c r="J33" s="43">
        <v>3</v>
      </c>
      <c r="K33" s="44">
        <f t="shared" si="12"/>
        <v>3</v>
      </c>
      <c r="L33" s="45">
        <f t="shared" si="13"/>
        <v>3</v>
      </c>
      <c r="M33" s="46" t="str">
        <f t="shared" si="14"/>
        <v>ดีเยี่ยม</v>
      </c>
      <c r="N33" s="4"/>
      <c r="O33" s="4"/>
    </row>
    <row r="34" spans="1:15" ht="22.5" customHeight="1" x14ac:dyDescent="0.55000000000000004">
      <c r="A34" s="39"/>
      <c r="B34" s="40"/>
      <c r="C34" s="40"/>
      <c r="D34" s="71"/>
      <c r="E34" s="57"/>
      <c r="F34" s="41">
        <v>3</v>
      </c>
      <c r="G34" s="42">
        <v>3</v>
      </c>
      <c r="H34" s="42">
        <v>3</v>
      </c>
      <c r="I34" s="42">
        <v>3</v>
      </c>
      <c r="J34" s="43">
        <v>3</v>
      </c>
      <c r="K34" s="44">
        <f t="shared" si="12"/>
        <v>3</v>
      </c>
      <c r="L34" s="45">
        <f t="shared" si="13"/>
        <v>3</v>
      </c>
      <c r="M34" s="46" t="str">
        <f t="shared" si="14"/>
        <v>ดีเยี่ยม</v>
      </c>
      <c r="N34" s="4"/>
      <c r="O34" s="4"/>
    </row>
    <row r="35" spans="1:15" ht="22.5" customHeight="1" thickBot="1" x14ac:dyDescent="0.6">
      <c r="A35" s="47"/>
      <c r="B35" s="48"/>
      <c r="C35" s="48"/>
      <c r="D35" s="72"/>
      <c r="E35" s="73"/>
      <c r="F35" s="49">
        <v>3</v>
      </c>
      <c r="G35" s="50">
        <v>3</v>
      </c>
      <c r="H35" s="50">
        <v>3</v>
      </c>
      <c r="I35" s="50">
        <v>3</v>
      </c>
      <c r="J35" s="51">
        <v>3</v>
      </c>
      <c r="K35" s="52">
        <f t="shared" si="12"/>
        <v>3</v>
      </c>
      <c r="L35" s="53">
        <f t="shared" si="13"/>
        <v>3</v>
      </c>
      <c r="M35" s="54" t="str">
        <f t="shared" si="14"/>
        <v>ดีเยี่ยม</v>
      </c>
      <c r="N35" s="4"/>
      <c r="O35" s="4"/>
    </row>
    <row r="36" spans="1:15" ht="22.5" customHeight="1" x14ac:dyDescent="0.55000000000000004">
      <c r="A36" s="31"/>
      <c r="B36" s="32"/>
      <c r="C36" s="32"/>
      <c r="D36" s="69"/>
      <c r="E36" s="70"/>
      <c r="F36" s="33">
        <v>3</v>
      </c>
      <c r="G36" s="34">
        <v>3</v>
      </c>
      <c r="H36" s="34">
        <v>3</v>
      </c>
      <c r="I36" s="34">
        <v>3</v>
      </c>
      <c r="J36" s="35">
        <v>3</v>
      </c>
      <c r="K36" s="36">
        <f>IF(COUNTA(F36:J36)&gt;0,AVERAGE(F36:J36),)</f>
        <v>3</v>
      </c>
      <c r="L36" s="37">
        <f>IF(COUNTA(F36:J36)&gt;0,IF(COUNTIF(F36:J36,"0")&gt;0,0,IF(K36&gt;2.75,3,IF(K36&gt;=1.75,2,IF(K36&gt;=1,1,IF(K36&lt;1,0,))))),)</f>
        <v>3</v>
      </c>
      <c r="M36" s="38" t="str">
        <f>IF(COUNTA(F36:J36)&gt;0,IF(COUNTIF(F36:J36,"0")&gt;0,"ไม่ผ่าน",IF(K36&gt;2.75,"ดีเยี่ยม",IF(K36&gt;=1.75,"ดี",IF(K36&gt;=1,"ผ่าน",IF(K36&lt;1,"ไม่ผ่าน",))))),)</f>
        <v>ดีเยี่ยม</v>
      </c>
      <c r="N36" s="4"/>
      <c r="O36" s="4"/>
    </row>
    <row r="37" spans="1:15" ht="22.5" customHeight="1" x14ac:dyDescent="0.55000000000000004">
      <c r="A37" s="39"/>
      <c r="B37" s="40"/>
      <c r="C37" s="40"/>
      <c r="D37" s="71"/>
      <c r="E37" s="57"/>
      <c r="F37" s="41">
        <v>3</v>
      </c>
      <c r="G37" s="42">
        <v>3</v>
      </c>
      <c r="H37" s="42">
        <v>3</v>
      </c>
      <c r="I37" s="42">
        <v>3</v>
      </c>
      <c r="J37" s="43">
        <v>3</v>
      </c>
      <c r="K37" s="44">
        <f t="shared" ref="K37:K40" si="15">IF(COUNTA(F37:J37)&gt;0,AVERAGE(F37:J37),)</f>
        <v>3</v>
      </c>
      <c r="L37" s="45">
        <f t="shared" ref="L37:L40" si="16">IF(COUNTA(F37:J37)&gt;0,IF(COUNTIF(F37:J37,"0")&gt;0,0,IF(K37&gt;2.75,3,IF(K37&gt;=1.75,2,IF(K37&gt;=1,1,IF(K37&lt;1,0,))))),)</f>
        <v>3</v>
      </c>
      <c r="M37" s="46" t="str">
        <f t="shared" ref="M37:M40" si="17">IF(COUNTA(F37:J37)&gt;0,IF(COUNTIF(F37:J37,"0")&gt;0,"ไม่ผ่าน",IF(K37&gt;2.75,"ดีเยี่ยม",IF(K37&gt;=1.75,"ดี",IF(K37&gt;=1,"ผ่าน",IF(K37&lt;1,"ไม่ผ่าน",))))),)</f>
        <v>ดีเยี่ยม</v>
      </c>
      <c r="N37" s="4"/>
      <c r="O37" s="4"/>
    </row>
    <row r="38" spans="1:15" ht="22.5" customHeight="1" x14ac:dyDescent="0.55000000000000004">
      <c r="A38" s="39"/>
      <c r="B38" s="40"/>
      <c r="C38" s="40"/>
      <c r="D38" s="71"/>
      <c r="E38" s="57"/>
      <c r="F38" s="41">
        <v>3</v>
      </c>
      <c r="G38" s="42">
        <v>3</v>
      </c>
      <c r="H38" s="42">
        <v>3</v>
      </c>
      <c r="I38" s="42">
        <v>3</v>
      </c>
      <c r="J38" s="43">
        <v>3</v>
      </c>
      <c r="K38" s="44">
        <f t="shared" si="15"/>
        <v>3</v>
      </c>
      <c r="L38" s="45">
        <f t="shared" si="16"/>
        <v>3</v>
      </c>
      <c r="M38" s="46" t="str">
        <f t="shared" si="17"/>
        <v>ดีเยี่ยม</v>
      </c>
      <c r="N38" s="4"/>
      <c r="O38" s="4"/>
    </row>
    <row r="39" spans="1:15" ht="22.5" customHeight="1" x14ac:dyDescent="0.55000000000000004">
      <c r="A39" s="39"/>
      <c r="B39" s="40"/>
      <c r="C39" s="40"/>
      <c r="D39" s="71"/>
      <c r="E39" s="57"/>
      <c r="F39" s="41">
        <v>3</v>
      </c>
      <c r="G39" s="42">
        <v>3</v>
      </c>
      <c r="H39" s="42">
        <v>3</v>
      </c>
      <c r="I39" s="42">
        <v>3</v>
      </c>
      <c r="J39" s="43">
        <v>3</v>
      </c>
      <c r="K39" s="44">
        <f t="shared" si="15"/>
        <v>3</v>
      </c>
      <c r="L39" s="45">
        <f t="shared" si="16"/>
        <v>3</v>
      </c>
      <c r="M39" s="46" t="str">
        <f t="shared" si="17"/>
        <v>ดีเยี่ยม</v>
      </c>
      <c r="N39" s="4"/>
      <c r="O39" s="4"/>
    </row>
    <row r="40" spans="1:15" ht="22.5" customHeight="1" thickBot="1" x14ac:dyDescent="0.6">
      <c r="A40" s="47"/>
      <c r="B40" s="48"/>
      <c r="C40" s="48"/>
      <c r="D40" s="72"/>
      <c r="E40" s="73"/>
      <c r="F40" s="49">
        <v>3</v>
      </c>
      <c r="G40" s="50">
        <v>3</v>
      </c>
      <c r="H40" s="50">
        <v>3</v>
      </c>
      <c r="I40" s="50">
        <v>3</v>
      </c>
      <c r="J40" s="51">
        <v>3</v>
      </c>
      <c r="K40" s="52">
        <f t="shared" si="15"/>
        <v>3</v>
      </c>
      <c r="L40" s="53">
        <f t="shared" si="16"/>
        <v>3</v>
      </c>
      <c r="M40" s="54" t="str">
        <f t="shared" si="17"/>
        <v>ดีเยี่ยม</v>
      </c>
      <c r="N40" s="4"/>
      <c r="O40" s="4"/>
    </row>
    <row r="41" spans="1:15" ht="22.5" customHeight="1" x14ac:dyDescent="0.55000000000000004">
      <c r="A41" s="31"/>
      <c r="B41" s="32"/>
      <c r="C41" s="32"/>
      <c r="D41" s="69"/>
      <c r="E41" s="70"/>
      <c r="F41" s="33">
        <v>3</v>
      </c>
      <c r="G41" s="34">
        <v>3</v>
      </c>
      <c r="H41" s="34">
        <v>3</v>
      </c>
      <c r="I41" s="34">
        <v>3</v>
      </c>
      <c r="J41" s="35">
        <v>3</v>
      </c>
      <c r="K41" s="36">
        <f>IF(COUNTA(F41:J41)&gt;0,AVERAGE(F41:J41),)</f>
        <v>3</v>
      </c>
      <c r="L41" s="37">
        <f>IF(COUNTA(F41:J41)&gt;0,IF(COUNTIF(F41:J41,"0")&gt;0,0,IF(K41&gt;2.75,3,IF(K41&gt;=1.75,2,IF(K41&gt;=1,1,IF(K41&lt;1,0,))))),)</f>
        <v>3</v>
      </c>
      <c r="M41" s="38" t="str">
        <f>IF(COUNTA(F41:J41)&gt;0,IF(COUNTIF(F41:J41,"0")&gt;0,"ไม่ผ่าน",IF(K41&gt;2.75,"ดีเยี่ยม",IF(K41&gt;=1.75,"ดี",IF(K41&gt;=1,"ผ่าน",IF(K41&lt;1,"ไม่ผ่าน",))))),)</f>
        <v>ดีเยี่ยม</v>
      </c>
      <c r="N41" s="4"/>
      <c r="O41" s="4"/>
    </row>
    <row r="42" spans="1:15" ht="22.5" customHeight="1" x14ac:dyDescent="0.55000000000000004">
      <c r="A42" s="39"/>
      <c r="B42" s="40"/>
      <c r="C42" s="40"/>
      <c r="D42" s="71"/>
      <c r="E42" s="57"/>
      <c r="F42" s="41">
        <v>3</v>
      </c>
      <c r="G42" s="42">
        <v>3</v>
      </c>
      <c r="H42" s="42">
        <v>3</v>
      </c>
      <c r="I42" s="42">
        <v>3</v>
      </c>
      <c r="J42" s="43">
        <v>3</v>
      </c>
      <c r="K42" s="44">
        <f t="shared" ref="K42:K45" si="18">IF(COUNTA(F42:J42)&gt;0,AVERAGE(F42:J42),)</f>
        <v>3</v>
      </c>
      <c r="L42" s="45">
        <f t="shared" ref="L42:L45" si="19">IF(COUNTA(F42:J42)&gt;0,IF(COUNTIF(F42:J42,"0")&gt;0,0,IF(K42&gt;2.75,3,IF(K42&gt;=1.75,2,IF(K42&gt;=1,1,IF(K42&lt;1,0,))))),)</f>
        <v>3</v>
      </c>
      <c r="M42" s="46" t="str">
        <f t="shared" ref="M42:M45" si="20">IF(COUNTA(F42:J42)&gt;0,IF(COUNTIF(F42:J42,"0")&gt;0,"ไม่ผ่าน",IF(K42&gt;2.75,"ดีเยี่ยม",IF(K42&gt;=1.75,"ดี",IF(K42&gt;=1,"ผ่าน",IF(K42&lt;1,"ไม่ผ่าน",))))),)</f>
        <v>ดีเยี่ยม</v>
      </c>
      <c r="N42" s="4"/>
      <c r="O42" s="4"/>
    </row>
    <row r="43" spans="1:15" ht="22.5" customHeight="1" x14ac:dyDescent="0.55000000000000004">
      <c r="A43" s="39"/>
      <c r="B43" s="40"/>
      <c r="C43" s="40"/>
      <c r="D43" s="71"/>
      <c r="E43" s="57"/>
      <c r="F43" s="41">
        <v>3</v>
      </c>
      <c r="G43" s="42">
        <v>3</v>
      </c>
      <c r="H43" s="42">
        <v>3</v>
      </c>
      <c r="I43" s="42">
        <v>3</v>
      </c>
      <c r="J43" s="43">
        <v>3</v>
      </c>
      <c r="K43" s="44">
        <f t="shared" si="18"/>
        <v>3</v>
      </c>
      <c r="L43" s="45">
        <f t="shared" si="19"/>
        <v>3</v>
      </c>
      <c r="M43" s="46" t="str">
        <f t="shared" si="20"/>
        <v>ดีเยี่ยม</v>
      </c>
      <c r="N43" s="4"/>
      <c r="O43" s="4"/>
    </row>
    <row r="44" spans="1:15" ht="22.5" customHeight="1" x14ac:dyDescent="0.55000000000000004">
      <c r="A44" s="39"/>
      <c r="B44" s="40"/>
      <c r="C44" s="40"/>
      <c r="D44" s="71"/>
      <c r="E44" s="57"/>
      <c r="F44" s="41">
        <v>3</v>
      </c>
      <c r="G44" s="42">
        <v>3</v>
      </c>
      <c r="H44" s="42">
        <v>3</v>
      </c>
      <c r="I44" s="42">
        <v>3</v>
      </c>
      <c r="J44" s="43">
        <v>3</v>
      </c>
      <c r="K44" s="44">
        <f t="shared" si="18"/>
        <v>3</v>
      </c>
      <c r="L44" s="45">
        <f t="shared" si="19"/>
        <v>3</v>
      </c>
      <c r="M44" s="46" t="str">
        <f t="shared" si="20"/>
        <v>ดีเยี่ยม</v>
      </c>
      <c r="N44" s="4"/>
      <c r="O44" s="4"/>
    </row>
    <row r="45" spans="1:15" ht="22.5" customHeight="1" thickBot="1" x14ac:dyDescent="0.6">
      <c r="A45" s="47"/>
      <c r="B45" s="48"/>
      <c r="C45" s="48"/>
      <c r="D45" s="72"/>
      <c r="E45" s="73"/>
      <c r="F45" s="49">
        <v>3</v>
      </c>
      <c r="G45" s="50">
        <v>3</v>
      </c>
      <c r="H45" s="50">
        <v>3</v>
      </c>
      <c r="I45" s="50">
        <v>3</v>
      </c>
      <c r="J45" s="51">
        <v>3</v>
      </c>
      <c r="K45" s="52">
        <f t="shared" si="18"/>
        <v>3</v>
      </c>
      <c r="L45" s="53">
        <f t="shared" si="19"/>
        <v>3</v>
      </c>
      <c r="M45" s="54" t="str">
        <f t="shared" si="20"/>
        <v>ดีเยี่ยม</v>
      </c>
      <c r="N45" s="4"/>
      <c r="O45" s="4"/>
    </row>
    <row r="46" spans="1:15" ht="22.5" customHeight="1" x14ac:dyDescent="0.55000000000000004">
      <c r="A46" s="31"/>
      <c r="B46" s="32"/>
      <c r="C46" s="32"/>
      <c r="D46" s="69"/>
      <c r="E46" s="70"/>
      <c r="F46" s="33">
        <v>3</v>
      </c>
      <c r="G46" s="34">
        <v>3</v>
      </c>
      <c r="H46" s="34">
        <v>3</v>
      </c>
      <c r="I46" s="34">
        <v>3</v>
      </c>
      <c r="J46" s="35">
        <v>3</v>
      </c>
      <c r="K46" s="36">
        <f>IF(COUNTA(F46:J46)&gt;0,AVERAGE(F46:J46),)</f>
        <v>3</v>
      </c>
      <c r="L46" s="37">
        <f>IF(COUNTA(F46:J46)&gt;0,IF(COUNTIF(F46:J46,"0")&gt;0,0,IF(K46&gt;2.75,3,IF(K46&gt;=1.75,2,IF(K46&gt;=1,1,IF(K46&lt;1,0,))))),)</f>
        <v>3</v>
      </c>
      <c r="M46" s="38" t="str">
        <f>IF(COUNTA(F46:J46)&gt;0,IF(COUNTIF(F46:J46,"0")&gt;0,"ไม่ผ่าน",IF(K46&gt;2.75,"ดีเยี่ยม",IF(K46&gt;=1.75,"ดี",IF(K46&gt;=1,"ผ่าน",IF(K46&lt;1,"ไม่ผ่าน",))))),)</f>
        <v>ดีเยี่ยม</v>
      </c>
      <c r="N46" s="4"/>
      <c r="O46" s="4"/>
    </row>
    <row r="47" spans="1:15" ht="22.5" customHeight="1" x14ac:dyDescent="0.55000000000000004">
      <c r="A47" s="39"/>
      <c r="B47" s="40"/>
      <c r="C47" s="40"/>
      <c r="D47" s="71"/>
      <c r="E47" s="57"/>
      <c r="F47" s="41">
        <v>3</v>
      </c>
      <c r="G47" s="42">
        <v>3</v>
      </c>
      <c r="H47" s="42">
        <v>3</v>
      </c>
      <c r="I47" s="42">
        <v>3</v>
      </c>
      <c r="J47" s="43">
        <v>3</v>
      </c>
      <c r="K47" s="44">
        <f t="shared" ref="K47:K50" si="21">IF(COUNTA(F47:J47)&gt;0,AVERAGE(F47:J47),)</f>
        <v>3</v>
      </c>
      <c r="L47" s="45">
        <f t="shared" ref="L47:L50" si="22">IF(COUNTA(F47:J47)&gt;0,IF(COUNTIF(F47:J47,"0")&gt;0,0,IF(K47&gt;2.75,3,IF(K47&gt;=1.75,2,IF(K47&gt;=1,1,IF(K47&lt;1,0,))))),)</f>
        <v>3</v>
      </c>
      <c r="M47" s="46" t="str">
        <f t="shared" ref="M47:M50" si="23">IF(COUNTA(F47:J47)&gt;0,IF(COUNTIF(F47:J47,"0")&gt;0,"ไม่ผ่าน",IF(K47&gt;2.75,"ดีเยี่ยม",IF(K47&gt;=1.75,"ดี",IF(K47&gt;=1,"ผ่าน",IF(K47&lt;1,"ไม่ผ่าน",))))),)</f>
        <v>ดีเยี่ยม</v>
      </c>
      <c r="N47" s="4"/>
      <c r="O47" s="4"/>
    </row>
    <row r="48" spans="1:15" ht="22.5" customHeight="1" x14ac:dyDescent="0.55000000000000004">
      <c r="A48" s="39"/>
      <c r="B48" s="40"/>
      <c r="C48" s="40"/>
      <c r="D48" s="71"/>
      <c r="E48" s="57"/>
      <c r="F48" s="41">
        <v>3</v>
      </c>
      <c r="G48" s="42">
        <v>3</v>
      </c>
      <c r="H48" s="42">
        <v>3</v>
      </c>
      <c r="I48" s="42">
        <v>3</v>
      </c>
      <c r="J48" s="43">
        <v>3</v>
      </c>
      <c r="K48" s="44">
        <f t="shared" si="21"/>
        <v>3</v>
      </c>
      <c r="L48" s="45">
        <f t="shared" si="22"/>
        <v>3</v>
      </c>
      <c r="M48" s="46" t="str">
        <f t="shared" si="23"/>
        <v>ดีเยี่ยม</v>
      </c>
      <c r="N48" s="4"/>
      <c r="O48" s="4"/>
    </row>
    <row r="49" spans="1:15" ht="22.5" customHeight="1" x14ac:dyDescent="0.55000000000000004">
      <c r="A49" s="39"/>
      <c r="B49" s="40"/>
      <c r="C49" s="40"/>
      <c r="D49" s="71"/>
      <c r="E49" s="57"/>
      <c r="F49" s="41">
        <v>3</v>
      </c>
      <c r="G49" s="42">
        <v>3</v>
      </c>
      <c r="H49" s="42">
        <v>3</v>
      </c>
      <c r="I49" s="42">
        <v>3</v>
      </c>
      <c r="J49" s="43">
        <v>3</v>
      </c>
      <c r="K49" s="44">
        <f t="shared" si="21"/>
        <v>3</v>
      </c>
      <c r="L49" s="45">
        <f t="shared" si="22"/>
        <v>3</v>
      </c>
      <c r="M49" s="46" t="str">
        <f t="shared" si="23"/>
        <v>ดีเยี่ยม</v>
      </c>
      <c r="N49" s="4"/>
      <c r="O49" s="4"/>
    </row>
    <row r="50" spans="1:15" ht="22.5" customHeight="1" thickBot="1" x14ac:dyDescent="0.6">
      <c r="A50" s="47"/>
      <c r="B50" s="48"/>
      <c r="C50" s="48"/>
      <c r="D50" s="72"/>
      <c r="E50" s="73"/>
      <c r="F50" s="49">
        <v>3</v>
      </c>
      <c r="G50" s="50">
        <v>3</v>
      </c>
      <c r="H50" s="50">
        <v>3</v>
      </c>
      <c r="I50" s="50">
        <v>3</v>
      </c>
      <c r="J50" s="51">
        <v>3</v>
      </c>
      <c r="K50" s="52">
        <f t="shared" si="21"/>
        <v>3</v>
      </c>
      <c r="L50" s="53">
        <f t="shared" si="22"/>
        <v>3</v>
      </c>
      <c r="M50" s="54" t="str">
        <f t="shared" si="23"/>
        <v>ดีเยี่ยม</v>
      </c>
      <c r="N50" s="4"/>
      <c r="O50" s="4"/>
    </row>
    <row r="51" spans="1:15" ht="24" x14ac:dyDescent="0.55000000000000004">
      <c r="A51" s="6"/>
      <c r="B51" s="6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24" x14ac:dyDescent="0.55000000000000004">
      <c r="A52" s="6"/>
      <c r="B52" s="5" t="s">
        <v>2231</v>
      </c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24" x14ac:dyDescent="0.55000000000000004">
      <c r="A53" s="6"/>
      <c r="B53" s="2" t="s">
        <v>2232</v>
      </c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24" x14ac:dyDescent="0.55000000000000004">
      <c r="A54" s="6"/>
      <c r="B54" s="2" t="s">
        <v>2233</v>
      </c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</sheetData>
  <mergeCells count="16">
    <mergeCell ref="F10:J10"/>
    <mergeCell ref="C9:C10"/>
    <mergeCell ref="D9:E10"/>
    <mergeCell ref="A2:M2"/>
    <mergeCell ref="A3:E8"/>
    <mergeCell ref="F3:F8"/>
    <mergeCell ref="G3:G8"/>
    <mergeCell ref="H3:H8"/>
    <mergeCell ref="I3:I8"/>
    <mergeCell ref="J3:J8"/>
    <mergeCell ref="K3:K10"/>
    <mergeCell ref="L3:L10"/>
    <mergeCell ref="M3:M10"/>
    <mergeCell ref="F9:J9"/>
    <mergeCell ref="A9:A10"/>
    <mergeCell ref="B9:B10"/>
  </mergeCells>
  <conditionalFormatting sqref="A10 F10:M10 A11:M244">
    <cfRule type="expression" dxfId="0" priority="2">
      <formula>$D10&lt;&gt;""</formula>
    </cfRule>
  </conditionalFormatting>
  <dataValidations count="1">
    <dataValidation type="list" allowBlank="1" showInputMessage="1" showErrorMessage="1" sqref="F11:J50" xr:uid="{DB156578-777F-4865-802E-3DDB90F6149A}">
      <formula1>"0,1,2,3"</formula1>
    </dataValidation>
  </dataValidations>
  <printOptions horizontalCentered="1"/>
  <pageMargins left="0.78740157480314965" right="0.19685039370078741" top="0.19685039370078741" bottom="0.19685039370078741" header="0" footer="0"/>
  <pageSetup paperSize="9" scale="65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p01pok</vt:lpstr>
      <vt:lpstr>p1course</vt:lpstr>
      <vt:lpstr>p2out1</vt:lpstr>
      <vt:lpstr>p3str1</vt:lpstr>
      <vt:lpstr>p7aptitude</vt:lpstr>
      <vt:lpstr>key</vt:lpstr>
      <vt:lpstr>รายชื่อนักเรียน</vt:lpstr>
      <vt:lpstr>สำรอง ประเมินสมรรถนะ</vt:lpstr>
      <vt:lpstr>p7aptitude!Print_Area</vt:lpstr>
      <vt:lpstr>'สำรอง ประเมินสมรรถนะ'!Print_Area</vt:lpstr>
      <vt:lpstr>p7aptitude!Print_Titles</vt:lpstr>
      <vt:lpstr>'สำรอง ประเมินสมรรถนะ'!Print_Titles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SVOA-B5</dc:creator>
  <cp:lastModifiedBy>ศาสตรา ศรีสุเพชรกุล</cp:lastModifiedBy>
  <cp:lastPrinted>2026-09-23T15:37:25Z</cp:lastPrinted>
  <dcterms:created xsi:type="dcterms:W3CDTF">2019-12-04T02:51:01Z</dcterms:created>
  <dcterms:modified xsi:type="dcterms:W3CDTF">2026-09-25T15:54:37Z</dcterms:modified>
</cp:coreProperties>
</file>